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f3c3887684911ee4/substack/survey results/"/>
    </mc:Choice>
  </mc:AlternateContent>
  <xr:revisionPtr revIDLastSave="2" documentId="13_ncr:1_{AC8DB738-A4BA-4B5F-8C19-0B3C168B3FDD}" xr6:coauthVersionLast="47" xr6:coauthVersionMax="47" xr10:uidLastSave="{C5421987-5551-4CD5-A476-8091494AA63E}"/>
  <bookViews>
    <workbookView xWindow="-96" yWindow="-96" windowWidth="23232" windowHeight="12432" xr2:uid="{B2DCE22D-72B4-49D4-87B8-2285457FC0A9}"/>
  </bookViews>
  <sheets>
    <sheet name="symptom elevation" sheetId="2" r:id="rId1"/>
    <sheet name="Over 5 medical conditions" sheetId="14" r:id="rId2"/>
    <sheet name="NO chronic disease" sheetId="12" r:id="rId3"/>
    <sheet name="5 or more chronic" sheetId="3" r:id="rId4"/>
    <sheet name="source data" sheetId="7" r:id="rId5"/>
    <sheet name="vax during pregnancy" sheetId="4" r:id="rId6"/>
    <sheet name="Comparison with papers" sheetId="6" r:id="rId7"/>
    <sheet name="Top symptoms" sheetId="13" r:id="rId8"/>
    <sheet name="Sex orientation"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J15" i="3" s="1"/>
  <c r="Q4" i="2"/>
  <c r="R4" i="2"/>
  <c r="Q16" i="3"/>
  <c r="N16" i="3"/>
  <c r="M16" i="3"/>
  <c r="P16" i="3" s="1"/>
  <c r="L16" i="3"/>
  <c r="K16" i="3"/>
  <c r="J16" i="3"/>
  <c r="I16" i="3"/>
  <c r="G16" i="3"/>
  <c r="F16" i="3"/>
  <c r="E16" i="3"/>
  <c r="D16" i="3"/>
  <c r="C16" i="3"/>
  <c r="B16" i="3"/>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J65" i="4"/>
  <c r="I65" i="4"/>
  <c r="J64" i="4"/>
  <c r="I64" i="4"/>
  <c r="J63" i="4"/>
  <c r="I63" i="4"/>
  <c r="J62" i="4"/>
  <c r="I62" i="4"/>
  <c r="J61" i="4"/>
  <c r="I61" i="4"/>
  <c r="J60" i="4"/>
  <c r="I60" i="4"/>
  <c r="J59" i="4"/>
  <c r="I59" i="4"/>
  <c r="J58" i="4"/>
  <c r="I58" i="4"/>
  <c r="J57" i="4"/>
  <c r="I57" i="4"/>
  <c r="J56" i="4"/>
  <c r="I56" i="4"/>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6" i="4"/>
  <c r="I36" i="4"/>
  <c r="J35" i="4"/>
  <c r="I35"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J15" i="4"/>
  <c r="I15" i="4"/>
  <c r="J14" i="4"/>
  <c r="I14" i="4"/>
  <c r="J13" i="4"/>
  <c r="I13" i="4"/>
  <c r="J12" i="4"/>
  <c r="I12" i="4"/>
  <c r="J11" i="4"/>
  <c r="I11" i="4"/>
  <c r="J10" i="4"/>
  <c r="I10" i="4"/>
  <c r="J9" i="4"/>
  <c r="I9" i="4"/>
  <c r="J8" i="4"/>
  <c r="I8" i="4"/>
  <c r="J7" i="4"/>
  <c r="I7" i="4"/>
  <c r="J6" i="4"/>
  <c r="I6" i="4"/>
  <c r="J5" i="4"/>
  <c r="I5" i="4"/>
  <c r="J4" i="4"/>
  <c r="I4"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Q4" i="3"/>
  <c r="G15" i="3"/>
  <c r="N15" i="3" s="1"/>
  <c r="Q15" i="3"/>
  <c r="M15" i="3"/>
  <c r="P15" i="3" s="1"/>
  <c r="L15" i="3"/>
  <c r="K15" i="3"/>
  <c r="I15" i="3"/>
  <c r="F15" i="3"/>
  <c r="E15" i="3"/>
  <c r="D15" i="3"/>
  <c r="B15" i="3"/>
  <c r="Q12" i="3"/>
  <c r="Q11" i="3"/>
  <c r="Q10" i="3"/>
  <c r="Q9" i="3"/>
  <c r="Q8" i="3"/>
  <c r="Q7" i="3"/>
  <c r="Q6" i="3"/>
  <c r="Q5" i="3"/>
  <c r="P12" i="3"/>
  <c r="P11" i="3"/>
  <c r="P10" i="3"/>
  <c r="P9" i="3"/>
  <c r="P8" i="3"/>
  <c r="P7" i="3"/>
  <c r="P6" i="3"/>
  <c r="P5" i="3"/>
  <c r="P4" i="3"/>
  <c r="N12" i="3"/>
  <c r="M12" i="3"/>
  <c r="L12" i="3"/>
  <c r="K12" i="3"/>
  <c r="J12" i="3"/>
  <c r="I12" i="3"/>
  <c r="N11" i="3"/>
  <c r="M11" i="3"/>
  <c r="L11" i="3"/>
  <c r="K11" i="3"/>
  <c r="J11" i="3"/>
  <c r="I11" i="3"/>
  <c r="N10" i="3"/>
  <c r="M10" i="3"/>
  <c r="L10" i="3"/>
  <c r="K10" i="3"/>
  <c r="J10" i="3"/>
  <c r="I10" i="3"/>
  <c r="N9" i="3"/>
  <c r="M9" i="3"/>
  <c r="L9" i="3"/>
  <c r="K9" i="3"/>
  <c r="J9" i="3"/>
  <c r="I9" i="3"/>
  <c r="N8" i="3"/>
  <c r="M8" i="3"/>
  <c r="L8" i="3"/>
  <c r="K8" i="3"/>
  <c r="J8" i="3"/>
  <c r="I8" i="3"/>
  <c r="N7" i="3"/>
  <c r="M7" i="3"/>
  <c r="L7" i="3"/>
  <c r="K7" i="3"/>
  <c r="J7" i="3"/>
  <c r="I7" i="3"/>
  <c r="N6" i="3"/>
  <c r="M6" i="3"/>
  <c r="L6" i="3"/>
  <c r="K6" i="3"/>
  <c r="J6" i="3"/>
  <c r="I6" i="3"/>
  <c r="N5" i="3"/>
  <c r="M5" i="3"/>
  <c r="L5" i="3"/>
  <c r="K5" i="3"/>
  <c r="J5" i="3"/>
  <c r="I5" i="3"/>
  <c r="N4" i="3"/>
  <c r="M4" i="3"/>
  <c r="L4" i="3"/>
  <c r="K4" i="3"/>
  <c r="J4" i="3"/>
  <c r="I4" i="3"/>
  <c r="J4"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R5" i="2"/>
  <c r="N66" i="2" l="1"/>
  <c r="Q66" i="2" s="1"/>
  <c r="M66" i="2"/>
  <c r="L66" i="2"/>
  <c r="K66" i="2"/>
  <c r="J66" i="2"/>
  <c r="N65" i="2"/>
  <c r="M65" i="2"/>
  <c r="L65" i="2"/>
  <c r="K65" i="2"/>
  <c r="J65" i="2"/>
  <c r="N64" i="2"/>
  <c r="M64" i="2"/>
  <c r="L64" i="2"/>
  <c r="K64" i="2"/>
  <c r="J64" i="2"/>
  <c r="N63" i="2"/>
  <c r="Q63" i="2" s="1"/>
  <c r="M63" i="2"/>
  <c r="L63" i="2"/>
  <c r="K63" i="2"/>
  <c r="J63" i="2"/>
  <c r="N62" i="2"/>
  <c r="M62" i="2"/>
  <c r="L62" i="2"/>
  <c r="K62" i="2"/>
  <c r="J62" i="2"/>
  <c r="N61" i="2"/>
  <c r="M61" i="2"/>
  <c r="L61" i="2"/>
  <c r="K61" i="2"/>
  <c r="J61" i="2"/>
  <c r="N60" i="2"/>
  <c r="M60" i="2"/>
  <c r="L60" i="2"/>
  <c r="K60" i="2"/>
  <c r="J60" i="2"/>
  <c r="N59" i="2"/>
  <c r="Q59" i="2" s="1"/>
  <c r="M59" i="2"/>
  <c r="L59" i="2"/>
  <c r="K59" i="2"/>
  <c r="J59" i="2"/>
  <c r="N58" i="2"/>
  <c r="M58" i="2"/>
  <c r="L58" i="2"/>
  <c r="K58" i="2"/>
  <c r="J58" i="2"/>
  <c r="N57" i="2"/>
  <c r="M57" i="2"/>
  <c r="L57" i="2"/>
  <c r="K57" i="2"/>
  <c r="J57" i="2"/>
  <c r="N56" i="2"/>
  <c r="M56" i="2"/>
  <c r="L56" i="2"/>
  <c r="K56" i="2"/>
  <c r="J56" i="2"/>
  <c r="N55" i="2"/>
  <c r="Q55" i="2" s="1"/>
  <c r="M55" i="2"/>
  <c r="L55" i="2"/>
  <c r="K55" i="2"/>
  <c r="J55" i="2"/>
  <c r="N54" i="2"/>
  <c r="M54" i="2"/>
  <c r="L54" i="2"/>
  <c r="K54" i="2"/>
  <c r="J54" i="2"/>
  <c r="N53" i="2"/>
  <c r="M53" i="2"/>
  <c r="L53" i="2"/>
  <c r="K53" i="2"/>
  <c r="J53" i="2"/>
  <c r="N52" i="2"/>
  <c r="M52" i="2"/>
  <c r="L52" i="2"/>
  <c r="K52" i="2"/>
  <c r="J52" i="2"/>
  <c r="N51" i="2"/>
  <c r="Q51" i="2" s="1"/>
  <c r="M51" i="2"/>
  <c r="L51" i="2"/>
  <c r="K51" i="2"/>
  <c r="J51" i="2"/>
  <c r="N50" i="2"/>
  <c r="Q50" i="2" s="1"/>
  <c r="M50" i="2"/>
  <c r="L50" i="2"/>
  <c r="K50" i="2"/>
  <c r="J50" i="2"/>
  <c r="N49" i="2"/>
  <c r="M49" i="2"/>
  <c r="L49" i="2"/>
  <c r="K49" i="2"/>
  <c r="J49" i="2"/>
  <c r="N48" i="2"/>
  <c r="M48" i="2"/>
  <c r="L48" i="2"/>
  <c r="K48" i="2"/>
  <c r="J48" i="2"/>
  <c r="N47" i="2"/>
  <c r="Q47" i="2" s="1"/>
  <c r="M47" i="2"/>
  <c r="L47" i="2"/>
  <c r="K47" i="2"/>
  <c r="J47" i="2"/>
  <c r="N46" i="2"/>
  <c r="Q46" i="2" s="1"/>
  <c r="M46" i="2"/>
  <c r="L46" i="2"/>
  <c r="K46" i="2"/>
  <c r="J46" i="2"/>
  <c r="N45" i="2"/>
  <c r="Q45" i="2" s="1"/>
  <c r="M45" i="2"/>
  <c r="L45" i="2"/>
  <c r="K45" i="2"/>
  <c r="J45" i="2"/>
  <c r="N44" i="2"/>
  <c r="M44" i="2"/>
  <c r="L44" i="2"/>
  <c r="K44" i="2"/>
  <c r="J44" i="2"/>
  <c r="N43" i="2"/>
  <c r="Q43" i="2" s="1"/>
  <c r="M43" i="2"/>
  <c r="L43" i="2"/>
  <c r="K43" i="2"/>
  <c r="J43" i="2"/>
  <c r="N42" i="2"/>
  <c r="Q42" i="2" s="1"/>
  <c r="M42" i="2"/>
  <c r="L42" i="2"/>
  <c r="K42" i="2"/>
  <c r="J42" i="2"/>
  <c r="N41" i="2"/>
  <c r="M41" i="2"/>
  <c r="L41" i="2"/>
  <c r="K41" i="2"/>
  <c r="J41" i="2"/>
  <c r="N40" i="2"/>
  <c r="M40" i="2"/>
  <c r="L40" i="2"/>
  <c r="K40" i="2"/>
  <c r="J40" i="2"/>
  <c r="N39" i="2"/>
  <c r="Q39" i="2" s="1"/>
  <c r="M39" i="2"/>
  <c r="L39" i="2"/>
  <c r="K39" i="2"/>
  <c r="J39" i="2"/>
  <c r="N38" i="2"/>
  <c r="Q38" i="2" s="1"/>
  <c r="M38" i="2"/>
  <c r="L38" i="2"/>
  <c r="K38" i="2"/>
  <c r="J38" i="2"/>
  <c r="N37" i="2"/>
  <c r="M37" i="2"/>
  <c r="L37" i="2"/>
  <c r="K37" i="2"/>
  <c r="J37" i="2"/>
  <c r="N36" i="2"/>
  <c r="M36" i="2"/>
  <c r="L36" i="2"/>
  <c r="K36" i="2"/>
  <c r="J36" i="2"/>
  <c r="N35" i="2"/>
  <c r="Q35" i="2" s="1"/>
  <c r="M35" i="2"/>
  <c r="L35" i="2"/>
  <c r="K35" i="2"/>
  <c r="J35" i="2"/>
  <c r="N34" i="2"/>
  <c r="Q34" i="2" s="1"/>
  <c r="M34" i="2"/>
  <c r="L34" i="2"/>
  <c r="K34" i="2"/>
  <c r="J34" i="2"/>
  <c r="N33" i="2"/>
  <c r="M33" i="2"/>
  <c r="L33" i="2"/>
  <c r="K33" i="2"/>
  <c r="J33" i="2"/>
  <c r="N32" i="2"/>
  <c r="M32" i="2"/>
  <c r="L32" i="2"/>
  <c r="K32" i="2"/>
  <c r="J32" i="2"/>
  <c r="N31" i="2"/>
  <c r="Q31" i="2" s="1"/>
  <c r="M31" i="2"/>
  <c r="L31" i="2"/>
  <c r="K31" i="2"/>
  <c r="J31" i="2"/>
  <c r="N30" i="2"/>
  <c r="Q30" i="2" s="1"/>
  <c r="M30" i="2"/>
  <c r="L30" i="2"/>
  <c r="K30" i="2"/>
  <c r="J30" i="2"/>
  <c r="N29" i="2"/>
  <c r="M29" i="2"/>
  <c r="L29" i="2"/>
  <c r="K29" i="2"/>
  <c r="J29" i="2"/>
  <c r="N28" i="2"/>
  <c r="M28" i="2"/>
  <c r="L28" i="2"/>
  <c r="K28" i="2"/>
  <c r="J28" i="2"/>
  <c r="N27" i="2"/>
  <c r="Q27" i="2" s="1"/>
  <c r="M27" i="2"/>
  <c r="L27" i="2"/>
  <c r="K27" i="2"/>
  <c r="J27" i="2"/>
  <c r="N26" i="2"/>
  <c r="Q26" i="2" s="1"/>
  <c r="M26" i="2"/>
  <c r="L26" i="2"/>
  <c r="K26" i="2"/>
  <c r="J26" i="2"/>
  <c r="N25" i="2"/>
  <c r="M25" i="2"/>
  <c r="L25" i="2"/>
  <c r="K25" i="2"/>
  <c r="J25" i="2"/>
  <c r="N24" i="2"/>
  <c r="M24" i="2"/>
  <c r="L24" i="2"/>
  <c r="K24" i="2"/>
  <c r="J24" i="2"/>
  <c r="N23" i="2"/>
  <c r="Q23" i="2" s="1"/>
  <c r="M23" i="2"/>
  <c r="L23" i="2"/>
  <c r="K23" i="2"/>
  <c r="J23" i="2"/>
  <c r="N22" i="2"/>
  <c r="Q22" i="2" s="1"/>
  <c r="M22" i="2"/>
  <c r="L22" i="2"/>
  <c r="K22" i="2"/>
  <c r="J22" i="2"/>
  <c r="N21" i="2"/>
  <c r="M21" i="2"/>
  <c r="L21" i="2"/>
  <c r="K21" i="2"/>
  <c r="J21" i="2"/>
  <c r="N20" i="2"/>
  <c r="M20" i="2"/>
  <c r="L20" i="2"/>
  <c r="K20" i="2"/>
  <c r="J20" i="2"/>
  <c r="N19" i="2"/>
  <c r="Q19" i="2" s="1"/>
  <c r="M19" i="2"/>
  <c r="L19" i="2"/>
  <c r="K19" i="2"/>
  <c r="J19" i="2"/>
  <c r="N18" i="2"/>
  <c r="Q18" i="2" s="1"/>
  <c r="M18" i="2"/>
  <c r="L18" i="2"/>
  <c r="K18" i="2"/>
  <c r="J18" i="2"/>
  <c r="N17" i="2"/>
  <c r="M17" i="2"/>
  <c r="L17" i="2"/>
  <c r="K17" i="2"/>
  <c r="J17" i="2"/>
  <c r="N16" i="2"/>
  <c r="M16" i="2"/>
  <c r="L16" i="2"/>
  <c r="K16" i="2"/>
  <c r="J16" i="2"/>
  <c r="N15" i="2"/>
  <c r="Q15" i="2" s="1"/>
  <c r="M15" i="2"/>
  <c r="L15" i="2"/>
  <c r="K15" i="2"/>
  <c r="J15" i="2"/>
  <c r="N14" i="2"/>
  <c r="Q14" i="2" s="1"/>
  <c r="M14" i="2"/>
  <c r="L14" i="2"/>
  <c r="K14" i="2"/>
  <c r="J14" i="2"/>
  <c r="N13" i="2"/>
  <c r="M13" i="2"/>
  <c r="L13" i="2"/>
  <c r="K13" i="2"/>
  <c r="J13" i="2"/>
  <c r="N12" i="2"/>
  <c r="M12" i="2"/>
  <c r="L12" i="2"/>
  <c r="K12" i="2"/>
  <c r="J12" i="2"/>
  <c r="N11" i="2"/>
  <c r="Q11" i="2" s="1"/>
  <c r="M11" i="2"/>
  <c r="L11" i="2"/>
  <c r="K11" i="2"/>
  <c r="J11" i="2"/>
  <c r="N10" i="2"/>
  <c r="Q10" i="2" s="1"/>
  <c r="M10" i="2"/>
  <c r="L10" i="2"/>
  <c r="K10" i="2"/>
  <c r="J10" i="2"/>
  <c r="N9" i="2"/>
  <c r="M9" i="2"/>
  <c r="L9" i="2"/>
  <c r="K9" i="2"/>
  <c r="J9" i="2"/>
  <c r="N8" i="2"/>
  <c r="M8" i="2"/>
  <c r="L8" i="2"/>
  <c r="K8" i="2"/>
  <c r="J8" i="2"/>
  <c r="N7" i="2"/>
  <c r="Q7" i="2" s="1"/>
  <c r="M7" i="2"/>
  <c r="L7" i="2"/>
  <c r="K7" i="2"/>
  <c r="J7" i="2"/>
  <c r="N6" i="2"/>
  <c r="Q6" i="2" s="1"/>
  <c r="M6" i="2"/>
  <c r="L6" i="2"/>
  <c r="K6" i="2"/>
  <c r="J6" i="2"/>
  <c r="N5" i="2"/>
  <c r="M5" i="2"/>
  <c r="L5" i="2"/>
  <c r="K5" i="2"/>
  <c r="J5" i="2"/>
  <c r="N4" i="2"/>
  <c r="M4" i="2"/>
  <c r="L4" i="2"/>
  <c r="K4" i="2"/>
  <c r="Q36" i="2" l="1"/>
  <c r="Q40" i="2"/>
  <c r="Q65" i="2"/>
  <c r="Q16" i="2"/>
  <c r="Q60" i="2"/>
  <c r="Q5" i="2"/>
  <c r="Q49" i="2"/>
  <c r="Q20" i="2"/>
  <c r="Q48" i="2"/>
  <c r="Q21" i="2"/>
  <c r="Q41" i="2"/>
  <c r="Q57" i="2"/>
  <c r="Q24" i="2"/>
  <c r="Q64" i="2"/>
  <c r="Q17" i="2"/>
  <c r="Q29" i="2"/>
  <c r="Q37" i="2"/>
  <c r="Q61" i="2"/>
  <c r="Q12" i="2"/>
  <c r="Q32" i="2"/>
  <c r="Q25" i="2"/>
  <c r="Q33" i="2"/>
  <c r="Q53" i="2"/>
  <c r="Q28" i="2"/>
  <c r="Q52" i="2"/>
  <c r="Q13" i="2"/>
  <c r="Q54" i="2"/>
  <c r="Q8" i="2"/>
  <c r="Q44" i="2"/>
  <c r="Q9" i="2"/>
  <c r="Q58" i="2"/>
  <c r="Q56" i="2"/>
  <c r="Q62" i="2"/>
</calcChain>
</file>

<file path=xl/sharedStrings.xml><?xml version="1.0" encoding="utf-8"?>
<sst xmlns="http://schemas.openxmlformats.org/spreadsheetml/2006/main" count="363" uniqueCount="176">
  <si>
    <t>More than 7</t>
  </si>
  <si>
    <t>Total</t>
  </si>
  <si>
    <t>No vaccines at all</t>
  </si>
  <si>
    <t>Low: 25% or fewer of available vax opportunities</t>
  </si>
  <si>
    <t>Medium: 25% to 75% of shots</t>
  </si>
  <si>
    <t>High: 75% to 90%</t>
  </si>
  <si>
    <t>Very high: 90% or more</t>
  </si>
  <si>
    <t>No abnormal chronic health conditions</t>
  </si>
  <si>
    <t>ADHD (Attention-Deficit/Hyperactivity Disorder)</t>
  </si>
  <si>
    <t>Allergies</t>
  </si>
  <si>
    <t>Alzheimer's disease</t>
  </si>
  <si>
    <t>Arthritis</t>
  </si>
  <si>
    <t>Asthma / chronic Bronchitis</t>
  </si>
  <si>
    <t>Autism/ASD</t>
  </si>
  <si>
    <t>Autoimmune disorders including PANDAS/PANS</t>
  </si>
  <si>
    <t>Bipolar disease when young (or still ongoing)</t>
  </si>
  <si>
    <t>Birth defect(s)</t>
  </si>
  <si>
    <t>Bleeding in the brain</t>
  </si>
  <si>
    <t>Blood cancers (Leukemia, lymphoma, myeloma, ...)</t>
  </si>
  <si>
    <t>Cancer</t>
  </si>
  <si>
    <t>Cardiovascular issue (myocarditis, tachycardia, heart attack, ...)</t>
  </si>
  <si>
    <t>Celiac disease</t>
  </si>
  <si>
    <t>Chronic fatigue syndrome</t>
  </si>
  <si>
    <t>COPD</t>
  </si>
  <si>
    <t>COVID vaccine injury</t>
  </si>
  <si>
    <t>Crohn's disease</t>
  </si>
  <si>
    <t>Depression</t>
  </si>
  <si>
    <t>Diabetes Type I (insulin dependent)</t>
  </si>
  <si>
    <t>Diabetes Type II</t>
  </si>
  <si>
    <t>Digestive disorder</t>
  </si>
  <si>
    <t>Down's syndrome</t>
  </si>
  <si>
    <t>Dyslexia</t>
  </si>
  <si>
    <t>Ear infections frequently (otitis media)</t>
  </si>
  <si>
    <t>Eczema</t>
  </si>
  <si>
    <t>Epilepsy, Seizures</t>
  </si>
  <si>
    <t>(Empty)</t>
  </si>
  <si>
    <t>Febrile seizure (had one or more)</t>
  </si>
  <si>
    <t>Fibromyalgia</t>
  </si>
  <si>
    <t>Food allergy (or allergies)</t>
  </si>
  <si>
    <t>Glaucoma</t>
  </si>
  <si>
    <t>Gluten intolerance</t>
  </si>
  <si>
    <t>Hayfever</t>
  </si>
  <si>
    <t>Heart disease</t>
  </si>
  <si>
    <t>Herpes</t>
  </si>
  <si>
    <t>High blood pressure</t>
  </si>
  <si>
    <t>Hypothyroidism</t>
  </si>
  <si>
    <t>Learning disability/ intellectual disability</t>
  </si>
  <si>
    <t>Lupus</t>
  </si>
  <si>
    <t>Lyme disease</t>
  </si>
  <si>
    <t>Migraine headaches</t>
  </si>
  <si>
    <t>Neurodermatitis (chronic itching, scaling, redness)</t>
  </si>
  <si>
    <t>Neurological disorder affecting senses (deaf, blind, mute, ...)</t>
  </si>
  <si>
    <t>Osteoarthritis</t>
  </si>
  <si>
    <t>Parkinson's disease (shakes)</t>
  </si>
  <si>
    <t>Physical disorder of any type (paralysis, ...)</t>
  </si>
  <si>
    <t>POTS</t>
  </si>
  <si>
    <t>Scoliosis</t>
  </si>
  <si>
    <t>Sexual orientation issues</t>
  </si>
  <si>
    <t>SIDS</t>
  </si>
  <si>
    <t>Sinusitis (chronic)</t>
  </si>
  <si>
    <t>Sleep apnea</t>
  </si>
  <si>
    <t>Sleeping disorders other than sleep apnea</t>
  </si>
  <si>
    <t>Speech disorder</t>
  </si>
  <si>
    <t>Strabismus (eyes not synchronized)</t>
  </si>
  <si>
    <t>Stroke</t>
  </si>
  <si>
    <t>Thyroid disease or dysfunction</t>
  </si>
  <si>
    <t>Tics (sudden unwanted movements)</t>
  </si>
  <si>
    <t>Other neurological disorder affecting movement (tics, ...)</t>
  </si>
  <si>
    <t>Other serious mental health/behavioral condition not listed like OCD</t>
  </si>
  <si>
    <t>Other serious physical health condition not listed</t>
  </si>
  <si>
    <t>low</t>
  </si>
  <si>
    <t>Med</t>
  </si>
  <si>
    <t>High</t>
  </si>
  <si>
    <t>All groups</t>
  </si>
  <si>
    <t>unvaxxed</t>
  </si>
  <si>
    <t>Odds of having the condition</t>
  </si>
  <si>
    <t>Odds ratio</t>
  </si>
  <si>
    <t>Very High</t>
  </si>
  <si>
    <t>One sided p-value</t>
  </si>
  <si>
    <t>Unvax</t>
  </si>
  <si>
    <t>Low</t>
  </si>
  <si>
    <t>Very high</t>
  </si>
  <si>
    <t># chronic conditions</t>
  </si>
  <si>
    <t>Odds</t>
  </si>
  <si>
    <t>OR</t>
  </si>
  <si>
    <t>one sided p-value</t>
  </si>
  <si>
    <t>5 or more</t>
  </si>
  <si>
    <t>https://oatext.com/pdf/JTS-7-459.pdf</t>
  </si>
  <si>
    <t>https://www.oatext.com/pdf/JTS-3-186.pdf</t>
  </si>
  <si>
    <t>Yes</t>
  </si>
  <si>
    <t>No</t>
  </si>
  <si>
    <t>Not sure</t>
  </si>
  <si>
    <t>Mom Vaxxed DURING pregnancy</t>
  </si>
  <si>
    <t>Mom vaxxed</t>
  </si>
  <si>
    <t>Mom Unvaxxed</t>
  </si>
  <si>
    <t>chronic condition</t>
  </si>
  <si>
    <t>Hooker</t>
  </si>
  <si>
    <t>Mawson</t>
  </si>
  <si>
    <t>ADHD</t>
  </si>
  <si>
    <t>Autism</t>
  </si>
  <si>
    <t>Asthma</t>
  </si>
  <si>
    <t>Ear infections</t>
  </si>
  <si>
    <t>You can view the data here in it's original form</t>
  </si>
  <si>
    <t>https://airtable.com/appg24yq6t5LAsBCf/shrZoAmB6F5dhZnL1</t>
  </si>
  <si>
    <t>This survey</t>
  </si>
  <si>
    <t>Learning disability</t>
  </si>
  <si>
    <t>Neurodevelopment disorder</t>
  </si>
  <si>
    <t>Any chronic condition</t>
  </si>
  <si>
    <t>1 or more</t>
  </si>
  <si>
    <t>No vax</t>
  </si>
  <si>
    <t>Full vax</t>
  </si>
  <si>
    <t>No issue</t>
  </si>
  <si>
    <t>Has issue</t>
  </si>
  <si>
    <t>Fischer matrix for &lt;24 years old</t>
  </si>
  <si>
    <t xml:space="preserve">Statistics for sexual orientation issues those under 24 = 391 299 1 8 699      </t>
  </si>
  <si>
    <t>One-sided p-value 0.0072810286733612966</t>
  </si>
  <si>
    <t>Two-sided p-value 0.012548021348308699</t>
  </si>
  <si>
    <t>Odds ratio= 10.433623253154817</t>
  </si>
  <si>
    <t>ConfidenceInterval(low=1.3862247911758867, high=465.3627477748894)</t>
  </si>
  <si>
    <t>Matrix for &lt;60 years old</t>
  </si>
  <si>
    <t>Statistics for under 60 sex orientation = 772 1138 1 20 1931</t>
  </si>
  <si>
    <t>One-sided p-value 0.00030782648383184533</t>
  </si>
  <si>
    <t>Two-sided p-value 0.0004532767691954734</t>
  </si>
  <si>
    <t>Odds ratio= 13.557174253144417</t>
  </si>
  <si>
    <t>ConfidenceInterval(low=2.1593162379373685, high=563.0633321993229)</t>
  </si>
  <si>
    <t>Fischer matrix for &lt;60 years old</t>
  </si>
  <si>
    <t>In other words, it is 13.5 times more likely that highly vaccinated people under 60 years old had gender orientation issues than unvaccinated people.</t>
  </si>
  <si>
    <t>The formulas were REVERSED on THIS LINE</t>
  </si>
  <si>
    <t>In all cases, vaccines made things WORSE.</t>
  </si>
  <si>
    <t>standard order of values</t>
  </si>
  <si>
    <t>What does this mean in English?</t>
  </si>
  <si>
    <t>It means that vaccines are the #1 cause of chronic disease in America, no doubt about it.</t>
  </si>
  <si>
    <t>No chronic diseases</t>
  </si>
  <si>
    <t>Fischer matrix for those who checked more than 5 symptoms in the symptom list</t>
  </si>
  <si>
    <t>Numbers dervied on data as of 4/2/24</t>
  </si>
  <si>
    <t>Statistics for More than 5 symptoms checked in health survey = 2219 2164 96 394 4873</t>
  </si>
  <si>
    <t>One-sided p-value 1.1128514932069738e-41</t>
  </si>
  <si>
    <t>Two-sided p-value 1.436644575240059e-41</t>
  </si>
  <si>
    <t>Odds ratio= 4.207364251020027</t>
  </si>
  <si>
    <t>ConfidenceInterval(low=3.3300509379603205, high=5.3575691410752135)</t>
  </si>
  <si>
    <t>So highly vaccinated people on averaged, were 4.2X more likely to have more than 5 items checked in the symptoms list</t>
  </si>
  <si>
    <t>compared to people who were unvaccinated.</t>
  </si>
  <si>
    <t>The difference was highly statistically significant.</t>
  </si>
  <si>
    <t>Fischer matrix for those who said they were perfectly healthy</t>
  </si>
  <si>
    <t>No chronic issues</t>
  </si>
  <si>
    <t>Statistics for no chronic diseas = 1026 422 1262 1794 4504</t>
  </si>
  <si>
    <t>One-sided p-value 1.6614440509901463e-78</t>
  </si>
  <si>
    <t>Two-sided p-value 2.6257069403750034e-78</t>
  </si>
  <si>
    <t>Odds ratio= 3.4552107067361364</t>
  </si>
  <si>
    <t>ConfidenceInterval(low=3.0156551236659657, high=3.963100187929861)</t>
  </si>
  <si>
    <t>&gt;&gt;&gt;</t>
  </si>
  <si>
    <t>If we could eliminate vaccines, we could reduce the amount of chronic disease in the world by 71%.</t>
  </si>
  <si>
    <t>To compute the 71%, we simply turn OR-1 into a probability: 2.45/(2.45+1) = .71</t>
  </si>
  <si>
    <t>This is the formula for the AF (attributable fraction).</t>
  </si>
  <si>
    <t>Numbers dervied on data as of 4/2/24 for 5 or more chronic requiring treatment</t>
  </si>
  <si>
    <t>Less than 5 issues</t>
  </si>
  <si>
    <t>5 or more chronic</t>
  </si>
  <si>
    <t>Statistics for 5 or more chronic conditions = 2325 2112 18 115 4570</t>
  </si>
  <si>
    <t>One-sided p-value 2.2549617519318337e-20</t>
  </si>
  <si>
    <t>Two-sided p-value 3.361238737830514e-20</t>
  </si>
  <si>
    <t>Odds ratio= 7.030787798441849</t>
  </si>
  <si>
    <t>ConfidenceInterval(low=4.23835607921766, high=12.32688880935604)</t>
  </si>
  <si>
    <t>No birth defects</t>
  </si>
  <si>
    <t>Birth defects</t>
  </si>
  <si>
    <t xml:space="preserve">Mom vaxxed </t>
  </si>
  <si>
    <t>Statistics for Mom vaccinated during pregnancy vs. birth defects = 6977 736 44 20 7777</t>
  </si>
  <si>
    <t>One-sided p-value 1.3902254392482928e-06</t>
  </si>
  <si>
    <t>Two-sided p-value 1.3902254392482928e-06</t>
  </si>
  <si>
    <t>Odds ratio= 4.3075416105269095</t>
  </si>
  <si>
    <t>ConfidenceInterval(low=2.3914626833250034, high=7.510895326569308)</t>
  </si>
  <si>
    <t>Latest matrix for &lt;60 years old</t>
  </si>
  <si>
    <t>Statistics for under 60 sex orientation = 900 1366 1 22 2289</t>
  </si>
  <si>
    <t>One-sided p-value 0.00015149450396049498</t>
  </si>
  <si>
    <t>Two-sided p-value 0.00030959915213794664</t>
  </si>
  <si>
    <t>Odds ratio= 14.485448443491176</t>
  </si>
  <si>
    <t>ConfidenceInterval(low=2.3330119679671872, high=598.8624741004462)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</si>
</sst>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rgb="FF000000"/>
      <name val="Aptos Narrow"/>
      <family val="2"/>
      <scheme val="minor"/>
    </font>
    <font>
      <u/>
      <sz val="11"/>
      <color rgb="FF00000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applyAlignment="1">
      <alignment vertical="center" wrapText="1"/>
    </xf>
    <xf numFmtId="0" fontId="1" fillId="0" borderId="0" xfId="0" applyFont="1"/>
    <xf numFmtId="0" fontId="1" fillId="0" borderId="0" xfId="0" applyFont="1" applyAlignment="1">
      <alignment vertical="center" wrapText="1"/>
    </xf>
    <xf numFmtId="0" fontId="3" fillId="0" borderId="0" xfId="0" applyFont="1"/>
    <xf numFmtId="0" fontId="4" fillId="0" borderId="0" xfId="0" applyFont="1"/>
    <xf numFmtId="0" fontId="2" fillId="0" borderId="0" xfId="1"/>
    <xf numFmtId="2" fontId="1" fillId="0" borderId="0" xfId="0" applyNumberFormat="1" applyFont="1"/>
    <xf numFmtId="2" fontId="0" fillId="0" borderId="0" xfId="0" applyNumberFormat="1"/>
    <xf numFmtId="11" fontId="1" fillId="0" borderId="0" xfId="0" applyNumberFormat="1" applyFont="1"/>
    <xf numFmtId="11"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180974</xdr:colOff>
      <xdr:row>70</xdr:row>
      <xdr:rowOff>95247</xdr:rowOff>
    </xdr:from>
    <xdr:to>
      <xdr:col>14</xdr:col>
      <xdr:colOff>9525</xdr:colOff>
      <xdr:row>132</xdr:row>
      <xdr:rowOff>85724</xdr:rowOff>
    </xdr:to>
    <xdr:sp macro="" textlink="">
      <xdr:nvSpPr>
        <xdr:cNvPr id="2" name="TextBox 1">
          <a:extLst>
            <a:ext uri="{FF2B5EF4-FFF2-40B4-BE49-F238E27FC236}">
              <a16:creationId xmlns:a16="http://schemas.microsoft.com/office/drawing/2014/main" id="{B35189CA-EEFD-2168-6101-86891A7063D6}"/>
            </a:ext>
          </a:extLst>
        </xdr:cNvPr>
        <xdr:cNvSpPr txBox="1"/>
      </xdr:nvSpPr>
      <xdr:spPr>
        <a:xfrm>
          <a:off x="3400424" y="14573247"/>
          <a:ext cx="7753351" cy="11801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endParaRPr lang="en-US" sz="1100"/>
        </a:p>
        <a:p>
          <a:r>
            <a:rPr lang="en-US" sz="1100"/>
            <a:t>1. The odds</a:t>
          </a:r>
          <a:r>
            <a:rPr lang="en-US" sz="1100" baseline="0"/>
            <a:t> ratio (</a:t>
          </a:r>
          <a:r>
            <a:rPr lang="en-US" sz="1100"/>
            <a:t>OR column Q) is between the HIGHLY vaxxed vs. Unvaxxed. A number &gt;1 means that</a:t>
          </a:r>
          <a:r>
            <a:rPr lang="en-US" sz="1100" baseline="0"/>
            <a:t> being heavily vaccinated made it more likely you will suffer from the disease.</a:t>
          </a:r>
          <a:endParaRPr lang="en-US" sz="1100"/>
        </a:p>
        <a:p>
          <a:r>
            <a:rPr lang="en-US" sz="1100"/>
            <a:t>2. The p-value is the one-sided p-value. Values under .05 mean the result is "statistically signficant."</a:t>
          </a:r>
        </a:p>
        <a:p>
          <a:r>
            <a:rPr lang="en-US" sz="1100"/>
            <a:t>3.</a:t>
          </a:r>
          <a:r>
            <a:rPr lang="en-US" sz="1100" baseline="0"/>
            <a:t> The first condition is opposite (healthy) so the one-sided p-value is 1 which is expected for a 1-sided p-value looking at whether things got worse. The OR was .3 which means the odds are 3:1 that you will have no health problems if you are NOT vaccinated.</a:t>
          </a:r>
        </a:p>
        <a:p>
          <a:endParaRPr lang="en-US" sz="1100" baseline="0"/>
        </a:p>
        <a:p>
          <a:r>
            <a:rPr lang="en-US" sz="1100" baseline="0"/>
            <a:t>In short, this survey confirmed, once again, that vaccination is HORRIBLE for the health of Americans; they are the most destructive health interventions every created. We have over 25 years of data in the US (in actual medical practices, not bogus database studies) showing that kids who are fully unvaccinated are better off than their vaccinated peers.</a:t>
          </a:r>
        </a:p>
        <a:p>
          <a:endParaRPr lang="en-US" sz="1100" baseline="0"/>
        </a:p>
        <a:p>
          <a:r>
            <a:rPr lang="en-US" sz="1100" b="1" baseline="0"/>
            <a:t>They will claim my survey is wrong, yet they will NEVER  do their own study to show us  the "correct" number. Why not?</a:t>
          </a:r>
        </a:p>
        <a:p>
          <a:r>
            <a:rPr lang="en-US" sz="1100" baseline="0"/>
            <a:t>This is why the NIH will NEVER do a similar study or ever try to replicate this study. It would totally destroy the credibility of the medical community. Even the National Academy of Medicine isn't going to touch this. They can't lie. So they'll simply do nothing.</a:t>
          </a:r>
        </a:p>
        <a:p>
          <a:endParaRPr lang="en-US" sz="1100" baseline="0"/>
        </a:p>
        <a:p>
          <a:r>
            <a:rPr lang="en-US" sz="1100" baseline="0"/>
            <a:t>And that's why everyone will attack this research even though any person can replicate what I have done here. It only took me an hour to create the survey, just over 12 hours to run it to gather nearly 10,000 results, and about an hour to construct this spreadsheet to summarize the results.</a:t>
          </a:r>
        </a:p>
        <a:p>
          <a:endParaRPr lang="en-US" sz="1100" baseline="0"/>
        </a:p>
        <a:p>
          <a:r>
            <a:rPr lang="en-US" sz="1100" baseline="0"/>
            <a:t>What the survey showed  is that vaccines are associated with a statistically signficant elevation of over 50 chronic conditions.</a:t>
          </a:r>
        </a:p>
        <a:p>
          <a:endParaRPr lang="en-US" sz="1100" baseline="0"/>
        </a:p>
        <a:p>
          <a:r>
            <a:rPr lang="en-US" sz="1100" b="1" baseline="0"/>
            <a:t>Sources of bias</a:t>
          </a:r>
        </a:p>
        <a:p>
          <a:r>
            <a:rPr lang="en-US" sz="1100" baseline="0"/>
            <a:t>There are two major potential sources of bias in the survey:</a:t>
          </a:r>
        </a:p>
        <a:p>
          <a:endParaRPr lang="en-US" sz="1100" baseline="0"/>
        </a:p>
        <a:p>
          <a:r>
            <a:rPr lang="en-US" sz="1100" baseline="0"/>
            <a:t>1. People who are vaccine injured are more likely to be one of my readers. So the survey may over estimate the effect size.</a:t>
          </a:r>
        </a:p>
        <a:p>
          <a:r>
            <a:rPr lang="en-US" sz="1100" baseline="0"/>
            <a:t>2. There is the helpful respondent bias where people who understand the purpose of the survey are more likely to participate if they think their answers would be consistent with what the survey was looking for. However I minimized this because it was called a general health survey. </a:t>
          </a:r>
        </a:p>
        <a:p>
          <a:r>
            <a:rPr lang="en-US" sz="1100" baseline="0"/>
            <a:t>3. Parents filled it out for themselves, so the average age was 58. So fully vaccinated for a 58 year old wasn't as extensive as kids are getting now. This is likely the main reason why the OR values are smaller. Segmenting the respondents by age and calculating odds ratios for each symptom would be very interesting. But I have a separate study where parents filled out the forms for their kids. That survey has much less bias (because of the one level of indirection) and was equally devastating. </a:t>
          </a:r>
        </a:p>
        <a:p>
          <a:endParaRPr lang="en-US" sz="1100" baseline="0"/>
        </a:p>
        <a:p>
          <a:r>
            <a:rPr lang="en-US" sz="1100" baseline="0"/>
            <a:t>Due to point #1, the COVID vaccine injury line should be discounted. I freely admit that. </a:t>
          </a:r>
        </a:p>
        <a:p>
          <a:endParaRPr lang="en-US" sz="1100" baseline="0"/>
        </a:p>
        <a:p>
          <a:r>
            <a:rPr lang="en-US" sz="1100" b="1" baseline="0"/>
            <a:t>My results are more conservative than other studies using clinical data</a:t>
          </a:r>
        </a:p>
        <a:p>
          <a:r>
            <a:rPr lang="en-US" sz="1100" baseline="0"/>
            <a:t>The other lines should be compared with other studies in the peer-reviewed literature to determine if there is a bias. See the comparison tab where I do this. </a:t>
          </a:r>
          <a:r>
            <a:rPr lang="en-US" sz="1100" b="1" baseline="0"/>
            <a:t>What is clear is that my study underestimates the effects that were observed in other studies</a:t>
          </a:r>
          <a:r>
            <a:rPr lang="en-US" sz="1100" baseline="0"/>
            <a:t>. In other words, my survey is very conservative and reality is much worse than my results since my results were primarily adults who were responding.</a:t>
          </a:r>
        </a:p>
        <a:p>
          <a:endParaRPr lang="en-US" sz="1100" baseline="0"/>
        </a:p>
        <a:p>
          <a:r>
            <a:rPr lang="en-US" sz="1100" baseline="0"/>
            <a:t>In short, my survey, shows that that vaccines are even worse than shown here when we broaden out the age range to younger ages who got more shots. </a:t>
          </a:r>
          <a:r>
            <a:rPr lang="en-US" sz="1100" b="1" baseline="0"/>
            <a:t>The vaccines are a train wreck which is why the NIH is never going to do the study it should have done decades ago</a:t>
          </a:r>
          <a:r>
            <a:rPr lang="en-US" sz="1100" baseline="0"/>
            <a:t>. They could do a survey exactly like I did. Easy peasy. But all the surveys show the same thing: the vaccines are a disaster.</a:t>
          </a:r>
        </a:p>
        <a:p>
          <a:endParaRPr lang="en-US" sz="1100" baseline="0"/>
        </a:p>
        <a:p>
          <a:r>
            <a:rPr lang="en-US" sz="1100" baseline="0"/>
            <a:t>Because mostly parents filled out for themselves, the autism odds ratio in this survey are understated vs. the true odds rate since severely autistic people may not be capable of filling out the survey for themselves.</a:t>
          </a:r>
        </a:p>
        <a:p>
          <a:endParaRPr lang="en-US" sz="1100" baseline="0"/>
        </a:p>
        <a:p>
          <a:r>
            <a:rPr lang="en-US" sz="1100" baseline="0"/>
            <a:t>Lyme disease was accidentally included twice, but the results were the same. Lyme disease is, as most people know, something you get from ticks, and thus you don't have a higher chance of getting it if you are vaccinated. The p-value was nearly 1 showing that the survey found no causality. This is an interesting control since it shows that the resutls we got made sense. If the effect size was large and the p-value was small, it would mean that our survey would be unreliable.</a:t>
          </a:r>
        </a:p>
        <a:p>
          <a:endParaRPr lang="en-US" sz="1100" baseline="0"/>
        </a:p>
        <a:p>
          <a:r>
            <a:rPr lang="en-US" sz="1100" baseline="0"/>
            <a:t>Birth defects cannot be caused by vaccination. However, if you were fully vaccinated, it's because your parents believed in vaccination and more likely than not vaccinated the mother during pregnancy. This bears further investigation since the link between pregnancy vaccines and birth defects has been established in other studies (e.g., The Control Group). I will examine this in a separate worksheet.</a:t>
          </a:r>
        </a:p>
        <a:p>
          <a:endParaRPr lang="en-US" sz="1100" baseline="0"/>
        </a:p>
        <a:p>
          <a:r>
            <a:rPr lang="en-US" sz="1100" baseline="0"/>
            <a:t>This is the first time, AFAIK, that someone has looked at the </a:t>
          </a:r>
          <a:r>
            <a:rPr lang="en-US" sz="1100" b="1" baseline="0"/>
            <a:t>association between sexual orientation issues and vaccines</a:t>
          </a:r>
          <a:r>
            <a:rPr lang="en-US" sz="1100" baseline="0"/>
            <a:t>. The effect size is huge (one of the largest effect sizes in this study) and it was highly statistically significant. This has been suspected by many people, but AFAIK, this is the first time the association has been observed in a study. There shouldn't be any bias here because nobody has suggested in the past that there is a connection. So this result is stunning.</a:t>
          </a:r>
        </a:p>
        <a:p>
          <a:endParaRPr lang="en-US" sz="1100" baseline="0"/>
        </a:p>
        <a:p>
          <a:r>
            <a:rPr lang="en-US" sz="1100" baseline="0"/>
            <a:t>What might be the cause of this? Some people have speculated that the Hepatitis A vaccine which was introduced in 2004. It contains MRC-5 potentially with male DNA. Add 12 years to get to puberty, and we get to 2016 which was an inflection point for gender issues when girls wanting to be boys reached parity with boys wanting to be girls. </a:t>
          </a:r>
        </a:p>
        <a:p>
          <a:endParaRPr lang="en-US" sz="1100" baseline="0"/>
        </a:p>
        <a:p>
          <a:pPr fontAlgn="base"/>
          <a:r>
            <a:rPr lang="en-US" sz="1100" baseline="0"/>
            <a:t>All the results are verifiable by third parties because I have the contact info for all the respondents. I welcome fact checkers with open arms to verify the responses.  </a:t>
          </a:r>
          <a:endParaRPr lang="en-US" sz="1100" baseline="0">
            <a:solidFill>
              <a:schemeClr val="dk1"/>
            </a:solidFill>
            <a:effectLst/>
            <a:latin typeface="+mn-lt"/>
            <a:ea typeface="+mn-ea"/>
            <a:cs typeface="+mn-cs"/>
          </a:endParaRPr>
        </a:p>
      </xdr:txBody>
    </xdr:sp>
    <xdr:clientData/>
  </xdr:twoCellAnchor>
  <xdr:twoCellAnchor>
    <xdr:from>
      <xdr:col>14</xdr:col>
      <xdr:colOff>266700</xdr:colOff>
      <xdr:row>70</xdr:row>
      <xdr:rowOff>95250</xdr:rowOff>
    </xdr:from>
    <xdr:to>
      <xdr:col>19</xdr:col>
      <xdr:colOff>581025</xdr:colOff>
      <xdr:row>85</xdr:row>
      <xdr:rowOff>57150</xdr:rowOff>
    </xdr:to>
    <xdr:sp macro="" textlink="">
      <xdr:nvSpPr>
        <xdr:cNvPr id="3" name="TextBox 2">
          <a:extLst>
            <a:ext uri="{FF2B5EF4-FFF2-40B4-BE49-F238E27FC236}">
              <a16:creationId xmlns:a16="http://schemas.microsoft.com/office/drawing/2014/main" id="{31F5B42E-C0A1-CC31-EB3D-B3287616D87A}"/>
            </a:ext>
          </a:extLst>
        </xdr:cNvPr>
        <xdr:cNvSpPr txBox="1"/>
      </xdr:nvSpPr>
      <xdr:spPr>
        <a:xfrm>
          <a:off x="11410950" y="14573250"/>
          <a:ext cx="401002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Results were</a:t>
          </a:r>
          <a:r>
            <a:rPr lang="en-US" sz="1100" baseline="0"/>
            <a:t> not statistically significant for these conditions either because 1) there is no linkage or because  2) we didn't have sufficent data relative to the effect size.</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Lyme disease</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Glaucoma</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Down's syndrome</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COPD</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SIDS</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Neurological disorder affecting senses (deaf, blind, mute,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Parkinson's disease (shakes)</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Blood cancers (Leukemia, lymphoma, myeloma, ...)</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Diabetes Type II</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Strabismus (eyes not synchronized)</a:t>
          </a:r>
          <a:r>
            <a:rPr lang="en-US" sz="11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133349</xdr:rowOff>
    </xdr:from>
    <xdr:to>
      <xdr:col>12</xdr:col>
      <xdr:colOff>171450</xdr:colOff>
      <xdr:row>40</xdr:row>
      <xdr:rowOff>9524</xdr:rowOff>
    </xdr:to>
    <xdr:sp macro="" textlink="">
      <xdr:nvSpPr>
        <xdr:cNvPr id="3" name="TextBox 1">
          <a:extLst>
            <a:ext uri="{FF2B5EF4-FFF2-40B4-BE49-F238E27FC236}">
              <a16:creationId xmlns:a16="http://schemas.microsoft.com/office/drawing/2014/main" id="{E40DB2D7-0DE5-A054-3661-835670C7E831}"/>
            </a:ext>
          </a:extLst>
        </xdr:cNvPr>
        <xdr:cNvSpPr txBox="1"/>
      </xdr:nvSpPr>
      <xdr:spPr>
        <a:xfrm>
          <a:off x="0" y="3371849"/>
          <a:ext cx="8096250" cy="444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odds ratio (OR) column looks at the odds for highly vaxxed</a:t>
          </a:r>
          <a:r>
            <a:rPr lang="en-US" sz="1100" baseline="0"/>
            <a:t> vs. unvaxxed. &gt;1 means more likely to have that number of chronic conditions if highly vaxxed.</a:t>
          </a:r>
          <a:endParaRPr lang="en-US" sz="1100"/>
        </a:p>
        <a:p>
          <a:endParaRPr lang="en-US" sz="1100"/>
        </a:p>
        <a:p>
          <a:r>
            <a:rPr lang="en-US" sz="1100"/>
            <a:t>The fact that the numbers in the OR column are increasing as you move down the column means that</a:t>
          </a:r>
          <a:r>
            <a:rPr lang="en-US" sz="1100" baseline="0"/>
            <a:t> highly vaccinated people are much more likely to have many chronic conditions than the unvaccinated. </a:t>
          </a:r>
        </a:p>
        <a:p>
          <a:endParaRPr lang="en-US" sz="1100" baseline="0"/>
        </a:p>
        <a:p>
          <a:r>
            <a:rPr lang="en-US" sz="1100" baseline="0"/>
            <a:t>For example, from our table, if you are highly vaccinated, you are 12 times more likely to have 6 chronic conditions than if you are unvaccinated (cell P10).</a:t>
          </a:r>
          <a:endParaRPr lang="en-US"/>
        </a:p>
        <a:p>
          <a:endParaRPr lang="en-US" sz="1100"/>
        </a:p>
        <a:p>
          <a:r>
            <a:rPr lang="en-US" sz="1100"/>
            <a:t>The</a:t>
          </a:r>
          <a:r>
            <a:rPr lang="en-US" sz="1100" baseline="0"/>
            <a:t> one-sided p-value of 1 for 0 chronic conditions is an artifact of using a one-sided p-value for that case (because it works opposite all the other cases). So you can ignore it. In the "symptom elevation" tab, I reverse the formula for the top line.</a:t>
          </a:r>
        </a:p>
        <a:p>
          <a:endParaRPr lang="en-US" sz="1100" baseline="0"/>
        </a:p>
        <a:p>
          <a:r>
            <a:rPr lang="en-US" sz="1100" baseline="0"/>
            <a:t>All the numbers except for exactly 7 chronic conditions were statistically significant (simply because we didn't have enough people with EXACTLY 7 chronic conditions).</a:t>
          </a:r>
        </a:p>
        <a:p>
          <a:endParaRPr lang="en-US" sz="1100" baseline="0"/>
        </a:p>
        <a:p>
          <a:r>
            <a:rPr lang="en-US" sz="1100" baseline="0"/>
            <a:t>The odds are </a:t>
          </a:r>
          <a:r>
            <a:rPr lang="en-US" sz="1100" b="1" baseline="0"/>
            <a:t>nearly 8:1 that you'll have 5 or more chronic conditions if you are fully vaccinated</a:t>
          </a:r>
          <a:r>
            <a:rPr lang="en-US" sz="1100" baseline="0"/>
            <a:t> compared to unvaccinated. That's HUGE. And it is HIGHLY statistically significant (see P15).</a:t>
          </a:r>
        </a:p>
        <a:p>
          <a:endParaRPr lang="en-US" sz="1100" baseline="0"/>
        </a:p>
        <a:p>
          <a:r>
            <a:rPr lang="en-US" sz="1100" baseline="0"/>
            <a:t>In short, what this means is </a:t>
          </a:r>
          <a:r>
            <a:rPr lang="en-US" sz="1100" b="1" baseline="0"/>
            <a:t>that being highly vaccinated make it nearly 8X more likely you will suffer from 5 or more chronic conditions </a:t>
          </a:r>
          <a:r>
            <a:rPr lang="en-US" sz="1100" baseline="0"/>
            <a:t>requiring drugs or other therapy to treat. This is similar to the 5X ratio determined in The Control Group study for 5 or more chronic conditions (which didn't specify drug or therapy required).</a:t>
          </a:r>
        </a:p>
        <a:p>
          <a:endParaRPr lang="en-US" sz="1100" baseline="0"/>
        </a:p>
        <a:p>
          <a:r>
            <a:rPr lang="en-US" sz="1100" baseline="0"/>
            <a:t>Note: this question for answer 0 was SLIGHTLY REDUNDANT with the symptoms question (the first question in LONG list) where people checked whether they had no chronic disease. But this question was slightly different because it asked about the number of chronic conditions </a:t>
          </a:r>
          <a:r>
            <a:rPr lang="en-US" sz="1100" b="1" baseline="0"/>
            <a:t>requiring medication or therapy</a:t>
          </a:r>
          <a:r>
            <a:rPr lang="en-US" sz="1100" baseline="0"/>
            <a:t>. So we got a slightly different odds ratio (2.8 vs. 3.3).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219074</xdr:colOff>
      <xdr:row>0</xdr:row>
      <xdr:rowOff>123825</xdr:rowOff>
    </xdr:from>
    <xdr:to>
      <xdr:col>24</xdr:col>
      <xdr:colOff>171450</xdr:colOff>
      <xdr:row>28</xdr:row>
      <xdr:rowOff>0</xdr:rowOff>
    </xdr:to>
    <xdr:sp macro="" textlink="">
      <xdr:nvSpPr>
        <xdr:cNvPr id="3" name="TextBox 2">
          <a:extLst>
            <a:ext uri="{FF2B5EF4-FFF2-40B4-BE49-F238E27FC236}">
              <a16:creationId xmlns:a16="http://schemas.microsoft.com/office/drawing/2014/main" id="{E0953022-4CD6-418B-AD0D-3B4F37AFA10E}"/>
            </a:ext>
          </a:extLst>
        </xdr:cNvPr>
        <xdr:cNvSpPr txBox="1"/>
      </xdr:nvSpPr>
      <xdr:spPr>
        <a:xfrm>
          <a:off x="10982324" y="123825"/>
          <a:ext cx="6048376" cy="521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OK, ignoring all other</a:t>
          </a:r>
          <a:r>
            <a:rPr lang="en-US" sz="1100" baseline="0"/>
            <a:t> factors, if the mom was vaccinated during pregnancy, here are the "benefits" (I'm being sarcastic)</a:t>
          </a:r>
        </a:p>
        <a:p>
          <a:endParaRPr lang="en-US" sz="1100" baseline="0"/>
        </a:p>
        <a:p>
          <a:r>
            <a:rPr lang="en-US" sz="1100" baseline="0"/>
            <a:t>Increased likelihood of:</a:t>
          </a:r>
        </a:p>
        <a:p>
          <a:endParaRPr lang="en-US" sz="1100" baseline="0"/>
        </a:p>
        <a:p>
          <a:r>
            <a:rPr lang="en-US" sz="1100" baseline="0"/>
            <a:t>ADHD 2.4</a:t>
          </a:r>
        </a:p>
        <a:p>
          <a:r>
            <a:rPr lang="en-US" sz="1100" baseline="0"/>
            <a:t>Autism 2.3</a:t>
          </a:r>
        </a:p>
        <a:p>
          <a:r>
            <a:rPr lang="en-US" sz="1100" baseline="0"/>
            <a:t>Autoimmune disorders 1.9</a:t>
          </a:r>
        </a:p>
        <a:p>
          <a:r>
            <a:rPr lang="en-US" sz="1100" baseline="0"/>
            <a:t>Bipolar 4.6</a:t>
          </a:r>
        </a:p>
        <a:p>
          <a:r>
            <a:rPr lang="en-US" sz="1100" b="1" baseline="0"/>
            <a:t>Birth defect 4.5</a:t>
          </a:r>
        </a:p>
        <a:p>
          <a:r>
            <a:rPr lang="en-US" sz="1100" baseline="0"/>
            <a:t>Brain bleed 3.2</a:t>
          </a:r>
        </a:p>
        <a:p>
          <a:r>
            <a:rPr lang="en-US" sz="1100" baseline="0"/>
            <a:t>Diabetes (type 2) </a:t>
          </a:r>
        </a:p>
        <a:p>
          <a:r>
            <a:rPr lang="en-US" sz="1100" baseline="0"/>
            <a:t>Dyslexia 1.8</a:t>
          </a:r>
        </a:p>
        <a:p>
          <a:r>
            <a:rPr lang="en-US" sz="1100" baseline="0"/>
            <a:t>Celiac disease 1.7</a:t>
          </a:r>
        </a:p>
        <a:p>
          <a:r>
            <a:rPr lang="en-US" sz="1100" baseline="0"/>
            <a:t>CFS 1.7</a:t>
          </a:r>
        </a:p>
        <a:p>
          <a:r>
            <a:rPr lang="en-US" sz="1100" baseline="0"/>
            <a:t>Crohn's 3.7</a:t>
          </a:r>
        </a:p>
        <a:p>
          <a:r>
            <a:rPr lang="en-US" sz="1100" baseline="0"/>
            <a:t>Depression 1.7</a:t>
          </a:r>
        </a:p>
        <a:p>
          <a:r>
            <a:rPr lang="en-US" sz="1100" baseline="0"/>
            <a:t>Food allergies 1.7</a:t>
          </a:r>
        </a:p>
        <a:p>
          <a:r>
            <a:rPr lang="en-US" sz="1100" baseline="0"/>
            <a:t>Learning disability 2.0</a:t>
          </a:r>
        </a:p>
        <a:p>
          <a:r>
            <a:rPr lang="en-US" sz="1100" baseline="0"/>
            <a:t>POTS 3.0</a:t>
          </a:r>
        </a:p>
        <a:p>
          <a:r>
            <a:rPr lang="en-US" sz="1100" baseline="0"/>
            <a:t>Speech disorder 3.6</a:t>
          </a:r>
        </a:p>
        <a:p>
          <a:endParaRPr lang="en-US" sz="1100" baseline="0"/>
        </a:p>
        <a:p>
          <a:r>
            <a:rPr lang="en-US" sz="1100" baseline="0"/>
            <a:t>to name just a few... </a:t>
          </a:r>
        </a:p>
        <a:p>
          <a:endParaRPr lang="en-US" sz="1100" baseline="0"/>
        </a:p>
        <a:p>
          <a:r>
            <a:rPr lang="en-US" sz="1100" baseline="0"/>
            <a:t>But I was looking for </a:t>
          </a:r>
          <a:r>
            <a:rPr lang="en-US" sz="1100" b="1" baseline="0"/>
            <a:t>Birth defects </a:t>
          </a:r>
          <a:r>
            <a:rPr lang="en-US" sz="1100" baseline="0"/>
            <a:t>because I was tipped off by The Control Group founder that there was a significant signal and there it was just like she found in their data! </a:t>
          </a:r>
          <a:r>
            <a:rPr lang="en-US" sz="1100" b="1" baseline="0"/>
            <a:t>That signal is HUGE. Nearly a 5X increase in the risk of a birth defect if the mother is vaccinated.</a:t>
          </a:r>
        </a:p>
        <a:p>
          <a:endParaRPr lang="en-US" sz="1100" b="1" baseline="0"/>
        </a:p>
        <a:p>
          <a:r>
            <a:rPr lang="en-US" sz="1100" b="1" baseline="0"/>
            <a:t>The bottom line is MOTHERS SHOULD AVOID ALL VACCINATIONS WHILE PREGNANT, especially the COVID shot!</a:t>
          </a:r>
        </a:p>
        <a:p>
          <a:endParaRPr lang="en-US" sz="1100" b="1" baseline="0"/>
        </a:p>
        <a:p>
          <a:endParaRPr lang="en-US" sz="1100" b="1" baseline="0"/>
        </a:p>
        <a:p>
          <a:endParaRPr lang="en-US" sz="1100" baseline="0"/>
        </a:p>
        <a:p>
          <a:endParaRPr lang="en-US" sz="1100" baseline="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66</xdr:row>
      <xdr:rowOff>76200</xdr:rowOff>
    </xdr:from>
    <xdr:to>
      <xdr:col>15</xdr:col>
      <xdr:colOff>409575</xdr:colOff>
      <xdr:row>71</xdr:row>
      <xdr:rowOff>0</xdr:rowOff>
    </xdr:to>
    <xdr:sp macro="" textlink="">
      <xdr:nvSpPr>
        <xdr:cNvPr id="2" name="TextBox 1">
          <a:extLst>
            <a:ext uri="{FF2B5EF4-FFF2-40B4-BE49-F238E27FC236}">
              <a16:creationId xmlns:a16="http://schemas.microsoft.com/office/drawing/2014/main" id="{546FF30D-3241-73D6-B259-41540B87F1AF}"/>
            </a:ext>
          </a:extLst>
        </xdr:cNvPr>
        <xdr:cNvSpPr txBox="1"/>
      </xdr:nvSpPr>
      <xdr:spPr>
        <a:xfrm>
          <a:off x="3219450" y="12458700"/>
          <a:ext cx="875347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An OR of 2 or more means that</a:t>
          </a:r>
          <a:r>
            <a:rPr lang="en-US" sz="1100" baseline="0"/>
            <a:t> vaccines are the #1 factor causing the condition (i.e., that they cause 50% or more of the cases).</a:t>
          </a:r>
        </a:p>
        <a:p>
          <a:endParaRPr lang="en-US" sz="1100" baseline="0"/>
        </a:p>
        <a:p>
          <a:r>
            <a:rPr lang="en-US" sz="1100" baseline="0"/>
            <a:t>A p-value of .05 or less means this was NOT likely to have occurred by chance.</a:t>
          </a:r>
          <a:endParaRPr lang="en-US"/>
        </a:p>
        <a:p>
          <a:endParaRPr lang="en-US" sz="1100"/>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https://airtable.com/appg24yq6t5LAsBCf/shrZoAmB6F5dhZnL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hyperlink" Target="https://www.oatext.com/pdf/JTS-3-186.pdf" TargetMode="External"/><Relationship Id="rId1" Type="http://schemas.openxmlformats.org/officeDocument/2006/relationships/hyperlink" Target="https://oatext.com/pdf/JTS-7-459.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1852-A575-43CD-A12E-05E7F14D62F1}">
  <dimension ref="A1:T69"/>
  <sheetViews>
    <sheetView tabSelected="1" workbookViewId="0">
      <pane xSplit="1" ySplit="2" topLeftCell="B3" activePane="bottomRight" state="frozen"/>
      <selection pane="topRight" activeCell="B1" sqref="B1"/>
      <selection pane="bottomLeft" activeCell="A3" sqref="A3"/>
      <selection pane="bottomRight" activeCell="A4" sqref="A4:A66"/>
    </sheetView>
  </sheetViews>
  <sheetFormatPr defaultRowHeight="14.4" x14ac:dyDescent="0.55000000000000004"/>
  <cols>
    <col min="1" max="1" width="48.26171875" customWidth="1"/>
    <col min="3" max="3" width="17.15625" customWidth="1"/>
    <col min="4" max="4" width="15.68359375" customWidth="1"/>
    <col min="18" max="18" width="18.83984375" bestFit="1" customWidth="1"/>
  </cols>
  <sheetData>
    <row r="1" spans="1:20" x14ac:dyDescent="0.55000000000000004">
      <c r="K1" t="s">
        <v>75</v>
      </c>
      <c r="Q1" s="2" t="s">
        <v>76</v>
      </c>
      <c r="R1" s="2" t="s">
        <v>78</v>
      </c>
    </row>
    <row r="2" spans="1:20" ht="43.2" x14ac:dyDescent="0.55000000000000004">
      <c r="A2" s="1"/>
      <c r="B2" s="1" t="s">
        <v>2</v>
      </c>
      <c r="C2" s="1" t="s">
        <v>3</v>
      </c>
      <c r="D2" s="1" t="s">
        <v>4</v>
      </c>
      <c r="E2" s="1" t="s">
        <v>5</v>
      </c>
      <c r="F2" s="1" t="s">
        <v>6</v>
      </c>
      <c r="G2" s="1" t="s">
        <v>1</v>
      </c>
      <c r="J2" s="1" t="s">
        <v>74</v>
      </c>
      <c r="K2" s="1" t="s">
        <v>70</v>
      </c>
      <c r="L2" s="1" t="s">
        <v>71</v>
      </c>
      <c r="M2" s="1" t="s">
        <v>72</v>
      </c>
      <c r="N2" s="1" t="s">
        <v>77</v>
      </c>
      <c r="O2" s="1" t="s">
        <v>73</v>
      </c>
      <c r="P2" s="1"/>
    </row>
    <row r="3" spans="1:20" x14ac:dyDescent="0.55000000000000004">
      <c r="A3" s="1" t="s">
        <v>35</v>
      </c>
      <c r="B3" s="1">
        <v>93</v>
      </c>
      <c r="C3" s="1">
        <v>102</v>
      </c>
      <c r="D3" s="1">
        <v>61</v>
      </c>
      <c r="E3" s="1">
        <v>43</v>
      </c>
      <c r="F3" s="1">
        <v>46</v>
      </c>
      <c r="G3" s="1">
        <v>345</v>
      </c>
    </row>
    <row r="4" spans="1:20" ht="15" customHeight="1" x14ac:dyDescent="0.55000000000000004">
      <c r="A4" s="1" t="s">
        <v>132</v>
      </c>
      <c r="B4" s="1">
        <v>806</v>
      </c>
      <c r="C4" s="1">
        <v>914</v>
      </c>
      <c r="D4" s="1">
        <v>406</v>
      </c>
      <c r="E4" s="1">
        <v>270</v>
      </c>
      <c r="F4" s="1">
        <v>333</v>
      </c>
      <c r="G4" s="1">
        <v>2729</v>
      </c>
      <c r="J4">
        <f>B4/(B$67-B4)</f>
        <v>0.85835995740149096</v>
      </c>
      <c r="K4">
        <f t="shared" ref="K4:O19" si="0">C4/(C$67-C4)</f>
        <v>0.44541910331384016</v>
      </c>
      <c r="L4">
        <f t="shared" si="0"/>
        <v>0.31448489542989932</v>
      </c>
      <c r="M4">
        <f t="shared" si="0"/>
        <v>0.26522593320235754</v>
      </c>
      <c r="N4">
        <f t="shared" si="0"/>
        <v>0.25813953488372093</v>
      </c>
      <c r="O4">
        <f t="shared" si="0"/>
        <v>0.41411229135053113</v>
      </c>
      <c r="Q4">
        <f>J4/N4</f>
        <v>3.3251782133571273</v>
      </c>
      <c r="R4">
        <f>_xlfn.HYPGEOM.DIST(B$67-B4, B$67, B$67+F$67-(B4+F4), B$67+F$67, TRUE)</f>
        <v>3.9712537370772326E-57</v>
      </c>
      <c r="T4" s="2" t="s">
        <v>127</v>
      </c>
    </row>
    <row r="5" spans="1:20" ht="15" customHeight="1" x14ac:dyDescent="0.55000000000000004">
      <c r="A5" s="1" t="s">
        <v>8</v>
      </c>
      <c r="B5" s="1">
        <v>36</v>
      </c>
      <c r="C5" s="1">
        <v>79</v>
      </c>
      <c r="D5" s="1">
        <v>118</v>
      </c>
      <c r="E5" s="1">
        <v>97</v>
      </c>
      <c r="F5" s="1">
        <v>156</v>
      </c>
      <c r="G5" s="1">
        <v>486</v>
      </c>
      <c r="J5">
        <f t="shared" ref="J5:J66" si="1">B5/(B$67-B5)</f>
        <v>2.1064950263311878E-2</v>
      </c>
      <c r="K5">
        <f t="shared" ref="K5:K66" si="2">C5/(C$67-C5)</f>
        <v>2.7364045722202978E-2</v>
      </c>
      <c r="L5">
        <f t="shared" ref="L5:L66" si="3">D5/(D$67-D5)</f>
        <v>7.4730842305256492E-2</v>
      </c>
      <c r="M5">
        <f t="shared" ref="M5:M66" si="4">E5/(E$67-E5)</f>
        <v>8.1444164567590266E-2</v>
      </c>
      <c r="N5">
        <f t="shared" ref="N5:O66" si="5">F5/(F$67-F5)</f>
        <v>0.10633946830265849</v>
      </c>
      <c r="O5">
        <f t="shared" si="0"/>
        <v>5.5020944186573079E-2</v>
      </c>
      <c r="Q5">
        <f t="shared" ref="Q5:Q66" si="6">N5/J5</f>
        <v>5.0481708702567598</v>
      </c>
      <c r="R5">
        <f t="shared" ref="R5:R36" si="7">_xlfn.HYPGEOM.DIST(F$67-F5, F$67, B$67+F$67-(B5+F5), B$67+F$67, TRUE)</f>
        <v>2.3354118028081307E-22</v>
      </c>
    </row>
    <row r="6" spans="1:20" ht="15" customHeight="1" x14ac:dyDescent="0.55000000000000004">
      <c r="A6" s="1" t="s">
        <v>9</v>
      </c>
      <c r="B6" s="1">
        <v>173</v>
      </c>
      <c r="C6" s="1">
        <v>485</v>
      </c>
      <c r="D6" s="1">
        <v>380</v>
      </c>
      <c r="E6" s="1">
        <v>340</v>
      </c>
      <c r="F6" s="1">
        <v>432</v>
      </c>
      <c r="G6" s="1">
        <v>1810</v>
      </c>
      <c r="J6">
        <f t="shared" si="1"/>
        <v>0.11005089058524173</v>
      </c>
      <c r="K6">
        <f t="shared" si="2"/>
        <v>0.1954856912535268</v>
      </c>
      <c r="L6">
        <f t="shared" si="3"/>
        <v>0.28853454821564162</v>
      </c>
      <c r="M6">
        <f t="shared" si="4"/>
        <v>0.35864978902953587</v>
      </c>
      <c r="N6">
        <f t="shared" si="5"/>
        <v>0.36272040302267</v>
      </c>
      <c r="O6">
        <f t="shared" si="0"/>
        <v>0.24104408043680917</v>
      </c>
      <c r="Q6">
        <f t="shared" si="6"/>
        <v>3.2959333731308513</v>
      </c>
      <c r="R6">
        <f t="shared" si="7"/>
        <v>2.5135965541352976E-37</v>
      </c>
    </row>
    <row r="7" spans="1:20" ht="15" customHeight="1" x14ac:dyDescent="0.55000000000000004">
      <c r="A7" s="1" t="s">
        <v>10</v>
      </c>
      <c r="B7" s="1">
        <v>6</v>
      </c>
      <c r="C7" s="1">
        <v>15</v>
      </c>
      <c r="D7" s="1">
        <v>9</v>
      </c>
      <c r="E7" s="1">
        <v>7</v>
      </c>
      <c r="F7" s="1">
        <v>16</v>
      </c>
      <c r="G7" s="1">
        <v>53</v>
      </c>
      <c r="J7">
        <f t="shared" si="1"/>
        <v>3.4502587694077054E-3</v>
      </c>
      <c r="K7">
        <f t="shared" si="2"/>
        <v>5.0830227041680784E-3</v>
      </c>
      <c r="L7">
        <f t="shared" si="3"/>
        <v>5.3317535545023701E-3</v>
      </c>
      <c r="M7">
        <f t="shared" si="4"/>
        <v>5.4644808743169399E-3</v>
      </c>
      <c r="N7">
        <f t="shared" si="5"/>
        <v>9.9564405724953328E-3</v>
      </c>
      <c r="O7">
        <f t="shared" si="0"/>
        <v>5.7198359594215408E-3</v>
      </c>
      <c r="Q7">
        <f t="shared" si="6"/>
        <v>2.8857083592615642</v>
      </c>
      <c r="R7">
        <f t="shared" si="7"/>
        <v>1.7185620296916261E-2</v>
      </c>
      <c r="T7" t="s">
        <v>128</v>
      </c>
    </row>
    <row r="8" spans="1:20" ht="15" customHeight="1" x14ac:dyDescent="0.55000000000000004">
      <c r="A8" s="1" t="s">
        <v>11</v>
      </c>
      <c r="B8" s="1">
        <v>152</v>
      </c>
      <c r="C8" s="1">
        <v>370</v>
      </c>
      <c r="D8" s="1">
        <v>209</v>
      </c>
      <c r="E8" s="1">
        <v>152</v>
      </c>
      <c r="F8" s="1">
        <v>192</v>
      </c>
      <c r="G8" s="1">
        <v>1075</v>
      </c>
      <c r="J8">
        <f t="shared" si="1"/>
        <v>9.5417451349654736E-2</v>
      </c>
      <c r="K8">
        <f t="shared" si="2"/>
        <v>0.14252696456086286</v>
      </c>
      <c r="L8">
        <f t="shared" si="3"/>
        <v>0.14045698924731181</v>
      </c>
      <c r="M8">
        <f t="shared" si="4"/>
        <v>0.13380281690140844</v>
      </c>
      <c r="N8">
        <f t="shared" si="5"/>
        <v>0.13417190775681342</v>
      </c>
      <c r="O8">
        <f t="shared" si="0"/>
        <v>0.13039786511402232</v>
      </c>
      <c r="Q8">
        <f t="shared" si="6"/>
        <v>1.4061569016881827</v>
      </c>
      <c r="R8">
        <f t="shared" si="7"/>
        <v>1.6933486434710986E-3</v>
      </c>
    </row>
    <row r="9" spans="1:20" ht="15" customHeight="1" x14ac:dyDescent="0.55000000000000004">
      <c r="A9" s="1" t="s">
        <v>12</v>
      </c>
      <c r="B9" s="1">
        <v>45</v>
      </c>
      <c r="C9" s="1">
        <v>171</v>
      </c>
      <c r="D9" s="1">
        <v>134</v>
      </c>
      <c r="E9" s="1">
        <v>140</v>
      </c>
      <c r="F9" s="1">
        <v>149</v>
      </c>
      <c r="G9" s="1">
        <v>639</v>
      </c>
      <c r="J9">
        <f t="shared" si="1"/>
        <v>2.6470588235294117E-2</v>
      </c>
      <c r="K9">
        <f t="shared" si="2"/>
        <v>6.1180679785330948E-2</v>
      </c>
      <c r="L9">
        <f t="shared" si="3"/>
        <v>8.5732565579014722E-2</v>
      </c>
      <c r="M9">
        <f t="shared" si="4"/>
        <v>0.12195121951219512</v>
      </c>
      <c r="N9">
        <f t="shared" si="5"/>
        <v>0.10108548168249661</v>
      </c>
      <c r="O9">
        <f t="shared" si="0"/>
        <v>7.3617511520737325E-2</v>
      </c>
      <c r="Q9">
        <f t="shared" si="6"/>
        <v>3.8187848635609831</v>
      </c>
      <c r="R9">
        <f t="shared" si="7"/>
        <v>4.683717917928217E-17</v>
      </c>
    </row>
    <row r="10" spans="1:20" ht="15" customHeight="1" x14ac:dyDescent="0.55000000000000004">
      <c r="A10" s="1" t="s">
        <v>13</v>
      </c>
      <c r="B10" s="1">
        <v>16</v>
      </c>
      <c r="C10" s="1">
        <v>33</v>
      </c>
      <c r="D10" s="1">
        <v>40</v>
      </c>
      <c r="E10" s="1">
        <v>29</v>
      </c>
      <c r="F10" s="1">
        <v>44</v>
      </c>
      <c r="G10" s="1">
        <v>162</v>
      </c>
      <c r="J10">
        <f t="shared" si="1"/>
        <v>9.2539039907460954E-3</v>
      </c>
      <c r="K10">
        <f t="shared" si="2"/>
        <v>1.125127855438118E-2</v>
      </c>
      <c r="L10">
        <f t="shared" si="3"/>
        <v>2.4140012070006035E-2</v>
      </c>
      <c r="M10">
        <f t="shared" si="4"/>
        <v>2.3034154090548053E-2</v>
      </c>
      <c r="N10">
        <f t="shared" si="5"/>
        <v>2.7865737808739709E-2</v>
      </c>
      <c r="O10">
        <f t="shared" si="0"/>
        <v>1.7691383640930435E-2</v>
      </c>
      <c r="Q10">
        <f t="shared" si="6"/>
        <v>3.0112412919569351</v>
      </c>
      <c r="R10">
        <f t="shared" si="7"/>
        <v>5.7883758298790792E-5</v>
      </c>
    </row>
    <row r="11" spans="1:20" ht="15" customHeight="1" x14ac:dyDescent="0.55000000000000004">
      <c r="A11" s="1" t="s">
        <v>14</v>
      </c>
      <c r="B11" s="1">
        <v>45</v>
      </c>
      <c r="C11" s="1">
        <v>108</v>
      </c>
      <c r="D11" s="1">
        <v>106</v>
      </c>
      <c r="E11" s="1">
        <v>78</v>
      </c>
      <c r="F11" s="1">
        <v>104</v>
      </c>
      <c r="G11" s="1">
        <v>441</v>
      </c>
      <c r="J11">
        <f t="shared" si="1"/>
        <v>2.6470588235294117E-2</v>
      </c>
      <c r="K11">
        <f t="shared" si="2"/>
        <v>3.7788663400979708E-2</v>
      </c>
      <c r="L11">
        <f t="shared" si="3"/>
        <v>6.6624764299182904E-2</v>
      </c>
      <c r="M11">
        <f t="shared" si="4"/>
        <v>6.4462809917355368E-2</v>
      </c>
      <c r="N11">
        <f t="shared" si="5"/>
        <v>6.8466096115865696E-2</v>
      </c>
      <c r="O11">
        <f t="shared" si="0"/>
        <v>4.9673349853570622E-2</v>
      </c>
      <c r="Q11">
        <f t="shared" si="6"/>
        <v>2.5864969643771487</v>
      </c>
      <c r="R11">
        <f t="shared" si="7"/>
        <v>3.9819438877149079E-8</v>
      </c>
    </row>
    <row r="12" spans="1:20" ht="15" customHeight="1" x14ac:dyDescent="0.55000000000000004">
      <c r="A12" s="1" t="s">
        <v>15</v>
      </c>
      <c r="B12" s="1">
        <v>6</v>
      </c>
      <c r="C12" s="1">
        <v>12</v>
      </c>
      <c r="D12" s="1">
        <v>19</v>
      </c>
      <c r="E12" s="1">
        <v>20</v>
      </c>
      <c r="F12" s="1">
        <v>33</v>
      </c>
      <c r="G12" s="1">
        <v>90</v>
      </c>
      <c r="J12">
        <f t="shared" si="1"/>
        <v>3.4502587694077054E-3</v>
      </c>
      <c r="K12">
        <f t="shared" si="2"/>
        <v>4.062288422477996E-3</v>
      </c>
      <c r="L12">
        <f t="shared" si="3"/>
        <v>1.132300357568534E-2</v>
      </c>
      <c r="M12">
        <f t="shared" si="4"/>
        <v>1.5772870662460567E-2</v>
      </c>
      <c r="N12">
        <f t="shared" si="5"/>
        <v>2.0754716981132074E-2</v>
      </c>
      <c r="O12">
        <f t="shared" si="0"/>
        <v>9.7518691082457473E-3</v>
      </c>
      <c r="Q12">
        <f t="shared" si="6"/>
        <v>6.0154088050314467</v>
      </c>
      <c r="R12">
        <f t="shared" si="7"/>
        <v>2.2953195281673275E-6</v>
      </c>
    </row>
    <row r="13" spans="1:20" ht="15" customHeight="1" x14ac:dyDescent="0.55000000000000004">
      <c r="A13" s="1" t="s">
        <v>16</v>
      </c>
      <c r="B13" s="1">
        <v>8</v>
      </c>
      <c r="C13" s="1">
        <v>26</v>
      </c>
      <c r="D13" s="1">
        <v>15</v>
      </c>
      <c r="E13" s="1">
        <v>9</v>
      </c>
      <c r="F13" s="1">
        <v>18</v>
      </c>
      <c r="G13" s="1">
        <v>76</v>
      </c>
      <c r="J13">
        <f t="shared" si="1"/>
        <v>4.6056419113413936E-3</v>
      </c>
      <c r="K13">
        <f t="shared" si="2"/>
        <v>8.8435374149659872E-3</v>
      </c>
      <c r="L13">
        <f t="shared" si="3"/>
        <v>8.9179548156956001E-3</v>
      </c>
      <c r="M13">
        <f t="shared" si="4"/>
        <v>7.0367474589523062E-3</v>
      </c>
      <c r="N13">
        <f t="shared" si="5"/>
        <v>1.1214953271028037E-2</v>
      </c>
      <c r="O13">
        <f t="shared" si="0"/>
        <v>8.2224386021854372E-3</v>
      </c>
      <c r="Q13">
        <f t="shared" si="6"/>
        <v>2.4350467289719622</v>
      </c>
      <c r="R13">
        <f t="shared" si="7"/>
        <v>2.4434895192756462E-2</v>
      </c>
    </row>
    <row r="14" spans="1:20" ht="15" customHeight="1" x14ac:dyDescent="0.55000000000000004">
      <c r="A14" s="1" t="s">
        <v>17</v>
      </c>
      <c r="B14" s="1">
        <v>3</v>
      </c>
      <c r="C14" s="1">
        <v>6</v>
      </c>
      <c r="D14" s="1">
        <v>6</v>
      </c>
      <c r="E14" s="1">
        <v>5</v>
      </c>
      <c r="F14" s="1">
        <v>12</v>
      </c>
      <c r="G14" s="1">
        <v>32</v>
      </c>
      <c r="J14">
        <f t="shared" si="1"/>
        <v>1.722158438576349E-3</v>
      </c>
      <c r="K14">
        <f t="shared" si="2"/>
        <v>2.0270270270270271E-3</v>
      </c>
      <c r="L14">
        <f t="shared" si="3"/>
        <v>3.5481963335304554E-3</v>
      </c>
      <c r="M14">
        <f t="shared" si="4"/>
        <v>3.897116134060795E-3</v>
      </c>
      <c r="N14">
        <f t="shared" si="5"/>
        <v>7.4487895716945996E-3</v>
      </c>
      <c r="O14">
        <f t="shared" si="0"/>
        <v>3.4456767524496607E-3</v>
      </c>
      <c r="Q14">
        <f t="shared" si="6"/>
        <v>4.3252638112973312</v>
      </c>
      <c r="R14">
        <f t="shared" si="7"/>
        <v>1.2197530112599192E-2</v>
      </c>
    </row>
    <row r="15" spans="1:20" ht="15" customHeight="1" x14ac:dyDescent="0.55000000000000004">
      <c r="A15" s="1" t="s">
        <v>18</v>
      </c>
      <c r="B15" s="1">
        <v>9</v>
      </c>
      <c r="C15" s="1">
        <v>18</v>
      </c>
      <c r="D15" s="1">
        <v>14</v>
      </c>
      <c r="E15" s="1">
        <v>11</v>
      </c>
      <c r="F15" s="1">
        <v>13</v>
      </c>
      <c r="G15" s="1">
        <v>65</v>
      </c>
      <c r="J15">
        <f t="shared" si="1"/>
        <v>5.1843317972350231E-3</v>
      </c>
      <c r="K15">
        <f t="shared" si="2"/>
        <v>6.1058344640434192E-3</v>
      </c>
      <c r="L15">
        <f t="shared" si="3"/>
        <v>8.3184789067142009E-3</v>
      </c>
      <c r="M15">
        <f t="shared" si="4"/>
        <v>8.6139389193422081E-3</v>
      </c>
      <c r="N15">
        <f t="shared" si="5"/>
        <v>8.0745341614906832E-3</v>
      </c>
      <c r="O15">
        <f t="shared" si="0"/>
        <v>7.0239896261076289E-3</v>
      </c>
      <c r="Q15">
        <f t="shared" si="6"/>
        <v>1.557487922705314</v>
      </c>
      <c r="R15">
        <f t="shared" si="7"/>
        <v>0.2082864120704411</v>
      </c>
    </row>
    <row r="16" spans="1:20" ht="15" customHeight="1" x14ac:dyDescent="0.55000000000000004">
      <c r="A16" s="1" t="s">
        <v>19</v>
      </c>
      <c r="B16" s="1">
        <v>105</v>
      </c>
      <c r="C16" s="1">
        <v>203</v>
      </c>
      <c r="D16" s="1">
        <v>121</v>
      </c>
      <c r="E16" s="1">
        <v>80</v>
      </c>
      <c r="F16" s="1">
        <v>131</v>
      </c>
      <c r="G16" s="1">
        <v>640</v>
      </c>
      <c r="J16">
        <f t="shared" si="1"/>
        <v>6.402439024390244E-2</v>
      </c>
      <c r="K16">
        <f t="shared" si="2"/>
        <v>7.3470865001809632E-2</v>
      </c>
      <c r="L16">
        <f t="shared" si="3"/>
        <v>7.6776649746192888E-2</v>
      </c>
      <c r="M16">
        <f t="shared" si="4"/>
        <v>6.6225165562913912E-2</v>
      </c>
      <c r="N16">
        <f t="shared" si="5"/>
        <v>8.7801608579088475E-2</v>
      </c>
      <c r="O16">
        <f t="shared" si="0"/>
        <v>7.3741214425625076E-2</v>
      </c>
      <c r="Q16">
        <f t="shared" si="6"/>
        <v>1.3713775054257629</v>
      </c>
      <c r="R16">
        <f t="shared" si="7"/>
        <v>1.1723655824428084E-2</v>
      </c>
    </row>
    <row r="17" spans="1:18" ht="15" customHeight="1" x14ac:dyDescent="0.55000000000000004">
      <c r="A17" s="1" t="s">
        <v>20</v>
      </c>
      <c r="B17" s="1">
        <v>63</v>
      </c>
      <c r="C17" s="1">
        <v>161</v>
      </c>
      <c r="D17" s="1">
        <v>87</v>
      </c>
      <c r="E17" s="1">
        <v>59</v>
      </c>
      <c r="F17" s="1">
        <v>113</v>
      </c>
      <c r="G17" s="1">
        <v>483</v>
      </c>
      <c r="J17">
        <f t="shared" si="1"/>
        <v>3.7455410225921519E-2</v>
      </c>
      <c r="K17">
        <f t="shared" si="2"/>
        <v>5.7397504456327984E-2</v>
      </c>
      <c r="L17">
        <f t="shared" si="3"/>
        <v>5.4037267080745341E-2</v>
      </c>
      <c r="M17">
        <f t="shared" si="4"/>
        <v>4.8006509357200973E-2</v>
      </c>
      <c r="N17">
        <f t="shared" si="5"/>
        <v>7.483443708609272E-2</v>
      </c>
      <c r="O17">
        <f t="shared" si="0"/>
        <v>5.4662743322770484E-2</v>
      </c>
      <c r="Q17">
        <f t="shared" si="6"/>
        <v>1.9979606853779042</v>
      </c>
      <c r="R17">
        <f t="shared" si="7"/>
        <v>8.2318242321531083E-6</v>
      </c>
    </row>
    <row r="18" spans="1:18" ht="15" customHeight="1" x14ac:dyDescent="0.55000000000000004">
      <c r="A18" s="1" t="s">
        <v>21</v>
      </c>
      <c r="B18" s="1">
        <v>6</v>
      </c>
      <c r="C18" s="1">
        <v>42</v>
      </c>
      <c r="D18" s="1">
        <v>25</v>
      </c>
      <c r="E18" s="1">
        <v>19</v>
      </c>
      <c r="F18" s="1">
        <v>16</v>
      </c>
      <c r="G18" s="1">
        <v>108</v>
      </c>
      <c r="J18">
        <f t="shared" si="1"/>
        <v>3.4502587694077054E-3</v>
      </c>
      <c r="K18">
        <f t="shared" si="2"/>
        <v>1.4363885088919288E-2</v>
      </c>
      <c r="L18">
        <f t="shared" si="3"/>
        <v>1.4952153110047847E-2</v>
      </c>
      <c r="M18">
        <f t="shared" si="4"/>
        <v>1.4972419227738377E-2</v>
      </c>
      <c r="N18">
        <f t="shared" si="5"/>
        <v>9.9564405724953328E-3</v>
      </c>
      <c r="O18">
        <f t="shared" si="0"/>
        <v>1.1725111279991315E-2</v>
      </c>
      <c r="Q18">
        <f t="shared" si="6"/>
        <v>2.8857083592615642</v>
      </c>
      <c r="R18">
        <f t="shared" si="7"/>
        <v>1.7185620296916261E-2</v>
      </c>
    </row>
    <row r="19" spans="1:18" ht="15" customHeight="1" x14ac:dyDescent="0.55000000000000004">
      <c r="A19" s="1" t="s">
        <v>22</v>
      </c>
      <c r="B19" s="1">
        <v>27</v>
      </c>
      <c r="C19" s="1">
        <v>94</v>
      </c>
      <c r="D19" s="1">
        <v>52</v>
      </c>
      <c r="E19" s="1">
        <v>51</v>
      </c>
      <c r="F19" s="1">
        <v>64</v>
      </c>
      <c r="G19" s="1">
        <v>288</v>
      </c>
      <c r="J19">
        <f t="shared" si="1"/>
        <v>1.5715948777648429E-2</v>
      </c>
      <c r="K19">
        <f t="shared" si="2"/>
        <v>3.2729805013927575E-2</v>
      </c>
      <c r="L19">
        <f t="shared" si="3"/>
        <v>3.1610942249240125E-2</v>
      </c>
      <c r="M19">
        <f t="shared" si="4"/>
        <v>4.1228779304769606E-2</v>
      </c>
      <c r="N19">
        <f t="shared" si="5"/>
        <v>4.1051956382296341E-2</v>
      </c>
      <c r="O19">
        <f t="shared" si="0"/>
        <v>3.1890156128889381E-2</v>
      </c>
      <c r="Q19">
        <f t="shared" si="6"/>
        <v>2.6121207801772264</v>
      </c>
      <c r="R19">
        <f t="shared" si="7"/>
        <v>1.2156720299342328E-5</v>
      </c>
    </row>
    <row r="20" spans="1:18" ht="15" customHeight="1" x14ac:dyDescent="0.55000000000000004">
      <c r="A20" s="1" t="s">
        <v>23</v>
      </c>
      <c r="B20" s="1">
        <v>21</v>
      </c>
      <c r="C20" s="1">
        <v>33</v>
      </c>
      <c r="D20" s="1">
        <v>19</v>
      </c>
      <c r="E20" s="1">
        <v>9</v>
      </c>
      <c r="F20" s="1">
        <v>20</v>
      </c>
      <c r="G20" s="1">
        <v>102</v>
      </c>
      <c r="J20">
        <f t="shared" si="1"/>
        <v>1.2180974477958236E-2</v>
      </c>
      <c r="K20">
        <f t="shared" si="2"/>
        <v>1.125127855438118E-2</v>
      </c>
      <c r="L20">
        <f t="shared" si="3"/>
        <v>1.132300357568534E-2</v>
      </c>
      <c r="M20">
        <f t="shared" si="4"/>
        <v>7.0367474589523062E-3</v>
      </c>
      <c r="N20">
        <f t="shared" si="5"/>
        <v>1.2476606363069246E-2</v>
      </c>
      <c r="O20">
        <f t="shared" si="5"/>
        <v>1.1066507540414451E-2</v>
      </c>
      <c r="Q20">
        <f t="shared" si="6"/>
        <v>1.0242699699967324</v>
      </c>
      <c r="R20">
        <f t="shared" si="7"/>
        <v>0.53145447126352419</v>
      </c>
    </row>
    <row r="21" spans="1:18" ht="15" customHeight="1" x14ac:dyDescent="0.55000000000000004">
      <c r="A21" s="1" t="s">
        <v>24</v>
      </c>
      <c r="B21" s="1">
        <v>3</v>
      </c>
      <c r="C21" s="1">
        <v>43</v>
      </c>
      <c r="D21" s="1">
        <v>49</v>
      </c>
      <c r="E21" s="1">
        <v>36</v>
      </c>
      <c r="F21" s="1">
        <v>69</v>
      </c>
      <c r="G21" s="1">
        <v>200</v>
      </c>
      <c r="J21">
        <f t="shared" si="1"/>
        <v>1.722158438576349E-3</v>
      </c>
      <c r="K21">
        <f t="shared" si="2"/>
        <v>1.471091344509066E-2</v>
      </c>
      <c r="L21">
        <f t="shared" si="3"/>
        <v>2.9733009708737865E-2</v>
      </c>
      <c r="M21">
        <f t="shared" si="4"/>
        <v>2.8753993610223641E-2</v>
      </c>
      <c r="N21">
        <f t="shared" si="5"/>
        <v>4.4401544401544403E-2</v>
      </c>
      <c r="O21">
        <f t="shared" si="5"/>
        <v>2.1932229411119639E-2</v>
      </c>
      <c r="Q21">
        <f t="shared" si="6"/>
        <v>25.782496782496786</v>
      </c>
      <c r="R21">
        <f t="shared" si="7"/>
        <v>5.6652521065944255E-19</v>
      </c>
    </row>
    <row r="22" spans="1:18" ht="15" customHeight="1" x14ac:dyDescent="0.55000000000000004">
      <c r="A22" s="1" t="s">
        <v>25</v>
      </c>
      <c r="B22" s="1">
        <v>4</v>
      </c>
      <c r="C22" s="1">
        <v>19</v>
      </c>
      <c r="D22" s="1">
        <v>11</v>
      </c>
      <c r="E22" s="1">
        <v>8</v>
      </c>
      <c r="F22" s="1">
        <v>13</v>
      </c>
      <c r="G22" s="1">
        <v>55</v>
      </c>
      <c r="J22">
        <f t="shared" si="1"/>
        <v>2.2975301550832855E-3</v>
      </c>
      <c r="K22">
        <f t="shared" si="2"/>
        <v>6.4472344757380388E-3</v>
      </c>
      <c r="L22">
        <f t="shared" si="3"/>
        <v>6.5243179122182679E-3</v>
      </c>
      <c r="M22">
        <f t="shared" si="4"/>
        <v>6.2500000000000003E-3</v>
      </c>
      <c r="N22">
        <f t="shared" si="5"/>
        <v>8.0745341614906832E-3</v>
      </c>
      <c r="O22">
        <f t="shared" si="5"/>
        <v>5.9369602763385144E-3</v>
      </c>
      <c r="Q22">
        <f t="shared" si="6"/>
        <v>3.5144409937888197</v>
      </c>
      <c r="R22">
        <f t="shared" si="7"/>
        <v>1.6899697303806045E-2</v>
      </c>
    </row>
    <row r="23" spans="1:18" ht="15" customHeight="1" x14ac:dyDescent="0.55000000000000004">
      <c r="A23" s="1" t="s">
        <v>26</v>
      </c>
      <c r="B23" s="1">
        <v>61</v>
      </c>
      <c r="C23" s="1">
        <v>163</v>
      </c>
      <c r="D23" s="1">
        <v>139</v>
      </c>
      <c r="E23" s="1">
        <v>137</v>
      </c>
      <c r="F23" s="1">
        <v>216</v>
      </c>
      <c r="G23" s="1">
        <v>716</v>
      </c>
      <c r="J23">
        <f t="shared" si="1"/>
        <v>3.622327790973872E-2</v>
      </c>
      <c r="K23">
        <f t="shared" si="2"/>
        <v>5.815198002140564E-2</v>
      </c>
      <c r="L23">
        <f t="shared" si="3"/>
        <v>8.9216944801026959E-2</v>
      </c>
      <c r="M23">
        <f t="shared" si="4"/>
        <v>0.11902693310165074</v>
      </c>
      <c r="N23">
        <f t="shared" si="5"/>
        <v>0.15351812366737741</v>
      </c>
      <c r="O23">
        <f t="shared" si="5"/>
        <v>8.3226781355341159E-2</v>
      </c>
      <c r="Q23">
        <f t="shared" si="6"/>
        <v>4.2381068894403855</v>
      </c>
      <c r="R23">
        <f t="shared" si="7"/>
        <v>3.1171311199912789E-26</v>
      </c>
    </row>
    <row r="24" spans="1:18" ht="15" customHeight="1" x14ac:dyDescent="0.55000000000000004">
      <c r="A24" s="1" t="s">
        <v>27</v>
      </c>
      <c r="B24" s="1">
        <v>5</v>
      </c>
      <c r="C24" s="1">
        <v>11</v>
      </c>
      <c r="D24" s="1">
        <v>13</v>
      </c>
      <c r="E24" s="1">
        <v>12</v>
      </c>
      <c r="F24" s="1">
        <v>14</v>
      </c>
      <c r="G24" s="1">
        <v>55</v>
      </c>
      <c r="J24">
        <f t="shared" si="1"/>
        <v>2.8735632183908046E-3</v>
      </c>
      <c r="K24">
        <f t="shared" si="2"/>
        <v>3.7225042301184431E-3</v>
      </c>
      <c r="L24">
        <f t="shared" si="3"/>
        <v>7.719714964370546E-3</v>
      </c>
      <c r="M24">
        <f t="shared" si="4"/>
        <v>9.4043887147335428E-3</v>
      </c>
      <c r="N24">
        <f t="shared" si="5"/>
        <v>8.7010565568676201E-3</v>
      </c>
      <c r="O24">
        <f t="shared" si="5"/>
        <v>5.9369602763385144E-3</v>
      </c>
      <c r="Q24">
        <f t="shared" si="6"/>
        <v>3.0279676817899319</v>
      </c>
      <c r="R24">
        <f t="shared" si="7"/>
        <v>2.1761033665201362E-2</v>
      </c>
    </row>
    <row r="25" spans="1:18" ht="15" customHeight="1" x14ac:dyDescent="0.55000000000000004">
      <c r="A25" s="1" t="s">
        <v>28</v>
      </c>
      <c r="B25" s="1">
        <v>62</v>
      </c>
      <c r="C25" s="1">
        <v>82</v>
      </c>
      <c r="D25" s="1">
        <v>55</v>
      </c>
      <c r="E25" s="1">
        <v>54</v>
      </c>
      <c r="F25" s="1">
        <v>73</v>
      </c>
      <c r="G25" s="1">
        <v>326</v>
      </c>
      <c r="J25">
        <f t="shared" si="1"/>
        <v>3.6838978015448602E-2</v>
      </c>
      <c r="K25">
        <f t="shared" si="2"/>
        <v>2.8432732316227463E-2</v>
      </c>
      <c r="L25">
        <f t="shared" si="3"/>
        <v>3.3495736906211937E-2</v>
      </c>
      <c r="M25">
        <f t="shared" si="4"/>
        <v>4.3760129659643439E-2</v>
      </c>
      <c r="N25">
        <f t="shared" si="5"/>
        <v>4.7096774193548387E-2</v>
      </c>
      <c r="O25">
        <f t="shared" si="5"/>
        <v>3.6250416990992997E-2</v>
      </c>
      <c r="Q25">
        <f t="shared" si="6"/>
        <v>1.2784495317377731</v>
      </c>
      <c r="R25">
        <f t="shared" si="7"/>
        <v>9.5316059707072104E-2</v>
      </c>
    </row>
    <row r="26" spans="1:18" ht="15" customHeight="1" x14ac:dyDescent="0.55000000000000004">
      <c r="A26" s="1" t="s">
        <v>29</v>
      </c>
      <c r="B26" s="1">
        <v>48</v>
      </c>
      <c r="C26" s="1">
        <v>159</v>
      </c>
      <c r="D26" s="1">
        <v>140</v>
      </c>
      <c r="E26" s="1">
        <v>104</v>
      </c>
      <c r="F26" s="1">
        <v>135</v>
      </c>
      <c r="G26" s="1">
        <v>586</v>
      </c>
      <c r="J26">
        <f t="shared" si="1"/>
        <v>2.8285209192692989E-2</v>
      </c>
      <c r="K26">
        <f t="shared" si="2"/>
        <v>5.6644104025650163E-2</v>
      </c>
      <c r="L26">
        <f t="shared" si="3"/>
        <v>8.9916506101477195E-2</v>
      </c>
      <c r="M26">
        <f t="shared" si="4"/>
        <v>8.7837837837837843E-2</v>
      </c>
      <c r="N26">
        <f t="shared" si="5"/>
        <v>9.0725806451612906E-2</v>
      </c>
      <c r="O26">
        <f t="shared" si="5"/>
        <v>6.7101797778541167E-2</v>
      </c>
      <c r="Q26">
        <f t="shared" si="6"/>
        <v>3.2075352822580645</v>
      </c>
      <c r="R26">
        <f t="shared" si="7"/>
        <v>4.1841636287087632E-13</v>
      </c>
    </row>
    <row r="27" spans="1:18" ht="15" customHeight="1" x14ac:dyDescent="0.55000000000000004">
      <c r="A27" s="1" t="s">
        <v>30</v>
      </c>
      <c r="B27" s="1">
        <v>2</v>
      </c>
      <c r="C27" s="1"/>
      <c r="D27" s="1">
        <v>2</v>
      </c>
      <c r="E27" s="1">
        <v>3</v>
      </c>
      <c r="F27" s="1">
        <v>2</v>
      </c>
      <c r="G27" s="1">
        <v>9</v>
      </c>
      <c r="J27">
        <f t="shared" si="1"/>
        <v>1.1474469305794606E-3</v>
      </c>
      <c r="K27">
        <f t="shared" si="2"/>
        <v>0</v>
      </c>
      <c r="L27">
        <f t="shared" si="3"/>
        <v>1.1799410029498525E-3</v>
      </c>
      <c r="M27">
        <f t="shared" si="4"/>
        <v>2.3346303501945525E-3</v>
      </c>
      <c r="N27">
        <f t="shared" si="5"/>
        <v>1.2338062924120913E-3</v>
      </c>
      <c r="O27">
        <f t="shared" si="5"/>
        <v>9.6670247046186895E-4</v>
      </c>
      <c r="Q27">
        <f t="shared" si="6"/>
        <v>1.0752621838371377</v>
      </c>
      <c r="R27">
        <f t="shared" si="7"/>
        <v>0.65995547851401948</v>
      </c>
    </row>
    <row r="28" spans="1:18" ht="15" customHeight="1" x14ac:dyDescent="0.55000000000000004">
      <c r="A28" s="1" t="s">
        <v>31</v>
      </c>
      <c r="B28" s="1">
        <v>16</v>
      </c>
      <c r="C28" s="1">
        <v>42</v>
      </c>
      <c r="D28" s="1">
        <v>27</v>
      </c>
      <c r="E28" s="1">
        <v>32</v>
      </c>
      <c r="F28" s="1">
        <v>30</v>
      </c>
      <c r="G28" s="1">
        <v>147</v>
      </c>
      <c r="J28">
        <f t="shared" si="1"/>
        <v>9.2539039907460954E-3</v>
      </c>
      <c r="K28">
        <f t="shared" si="2"/>
        <v>1.4363885088919288E-2</v>
      </c>
      <c r="L28">
        <f t="shared" si="3"/>
        <v>1.6167664670658683E-2</v>
      </c>
      <c r="M28">
        <f t="shared" si="4"/>
        <v>2.5477707006369428E-2</v>
      </c>
      <c r="N28">
        <f t="shared" si="5"/>
        <v>1.8832391713747645E-2</v>
      </c>
      <c r="O28">
        <f t="shared" si="5"/>
        <v>1.6027038813781074E-2</v>
      </c>
      <c r="Q28">
        <f t="shared" si="6"/>
        <v>2.0350753295668551</v>
      </c>
      <c r="R28">
        <f t="shared" si="7"/>
        <v>1.4379220426005243E-2</v>
      </c>
    </row>
    <row r="29" spans="1:18" ht="15" customHeight="1" x14ac:dyDescent="0.55000000000000004">
      <c r="A29" s="1" t="s">
        <v>32</v>
      </c>
      <c r="B29" s="1">
        <v>25</v>
      </c>
      <c r="C29" s="1">
        <v>79</v>
      </c>
      <c r="D29" s="1">
        <v>82</v>
      </c>
      <c r="E29" s="1">
        <v>76</v>
      </c>
      <c r="F29" s="1">
        <v>113</v>
      </c>
      <c r="G29" s="1">
        <v>375</v>
      </c>
      <c r="J29">
        <f t="shared" si="1"/>
        <v>1.4534883720930232E-2</v>
      </c>
      <c r="K29">
        <f t="shared" si="2"/>
        <v>2.7364045722202978E-2</v>
      </c>
      <c r="L29">
        <f t="shared" si="3"/>
        <v>5.0773993808049533E-2</v>
      </c>
      <c r="M29">
        <f t="shared" si="4"/>
        <v>6.2706270627062702E-2</v>
      </c>
      <c r="N29">
        <f t="shared" si="5"/>
        <v>7.483443708609272E-2</v>
      </c>
      <c r="O29">
        <f t="shared" si="5"/>
        <v>4.1927549194991053E-2</v>
      </c>
      <c r="Q29">
        <f t="shared" si="6"/>
        <v>5.1486092715231795</v>
      </c>
      <c r="R29">
        <f t="shared" si="7"/>
        <v>7.1280366576314278E-17</v>
      </c>
    </row>
    <row r="30" spans="1:18" ht="15" customHeight="1" x14ac:dyDescent="0.55000000000000004">
      <c r="A30" s="1" t="s">
        <v>33</v>
      </c>
      <c r="B30" s="1">
        <v>60</v>
      </c>
      <c r="C30" s="1">
        <v>136</v>
      </c>
      <c r="D30" s="1">
        <v>115</v>
      </c>
      <c r="E30" s="1">
        <v>120</v>
      </c>
      <c r="F30" s="1">
        <v>140</v>
      </c>
      <c r="G30" s="1">
        <v>571</v>
      </c>
      <c r="J30">
        <f t="shared" si="1"/>
        <v>3.5608308605341248E-2</v>
      </c>
      <c r="K30">
        <f t="shared" si="2"/>
        <v>4.8056537102473498E-2</v>
      </c>
      <c r="L30">
        <f t="shared" si="3"/>
        <v>7.2692793931731989E-2</v>
      </c>
      <c r="M30">
        <f t="shared" si="4"/>
        <v>0.10273972602739725</v>
      </c>
      <c r="N30">
        <f t="shared" si="5"/>
        <v>9.440323668240054E-2</v>
      </c>
      <c r="O30">
        <f t="shared" si="5"/>
        <v>6.5272062185642438E-2</v>
      </c>
      <c r="Q30">
        <f t="shared" si="6"/>
        <v>2.6511575634974149</v>
      </c>
      <c r="R30">
        <f t="shared" si="7"/>
        <v>1.0388467602057059E-10</v>
      </c>
    </row>
    <row r="31" spans="1:18" ht="15" customHeight="1" x14ac:dyDescent="0.55000000000000004">
      <c r="A31" s="1" t="s">
        <v>34</v>
      </c>
      <c r="B31" s="1">
        <v>4</v>
      </c>
      <c r="C31" s="1">
        <v>21</v>
      </c>
      <c r="D31" s="1">
        <v>19</v>
      </c>
      <c r="E31" s="1">
        <v>11</v>
      </c>
      <c r="F31" s="1">
        <v>26</v>
      </c>
      <c r="G31" s="1">
        <v>81</v>
      </c>
      <c r="J31">
        <f t="shared" si="1"/>
        <v>2.2975301550832855E-3</v>
      </c>
      <c r="K31">
        <f t="shared" si="2"/>
        <v>7.1307300509337859E-3</v>
      </c>
      <c r="L31">
        <f t="shared" si="3"/>
        <v>1.132300357568534E-2</v>
      </c>
      <c r="M31">
        <f t="shared" si="4"/>
        <v>8.6139389193422081E-3</v>
      </c>
      <c r="N31">
        <f t="shared" si="5"/>
        <v>1.6280525986224169E-2</v>
      </c>
      <c r="O31">
        <f t="shared" si="5"/>
        <v>8.768131630222992E-3</v>
      </c>
      <c r="Q31">
        <f t="shared" si="6"/>
        <v>7.0860989355040696</v>
      </c>
      <c r="R31">
        <f t="shared" si="7"/>
        <v>1.2027307067641346E-5</v>
      </c>
    </row>
    <row r="32" spans="1:18" ht="15" customHeight="1" x14ac:dyDescent="0.55000000000000004">
      <c r="A32" s="1" t="s">
        <v>36</v>
      </c>
      <c r="B32" s="1">
        <v>1</v>
      </c>
      <c r="C32" s="1">
        <v>5</v>
      </c>
      <c r="D32" s="1">
        <v>5</v>
      </c>
      <c r="E32" s="1">
        <v>11</v>
      </c>
      <c r="F32" s="1">
        <v>10</v>
      </c>
      <c r="G32" s="1">
        <v>32</v>
      </c>
      <c r="J32">
        <f t="shared" si="1"/>
        <v>5.7339449541284407E-4</v>
      </c>
      <c r="K32">
        <f t="shared" si="2"/>
        <v>1.6886187098953055E-3</v>
      </c>
      <c r="L32">
        <f t="shared" si="3"/>
        <v>2.9550827423167848E-3</v>
      </c>
      <c r="M32">
        <f t="shared" si="4"/>
        <v>8.6139389193422081E-3</v>
      </c>
      <c r="N32">
        <f t="shared" si="5"/>
        <v>6.1996280223186612E-3</v>
      </c>
      <c r="O32">
        <f t="shared" si="5"/>
        <v>3.4456767524496607E-3</v>
      </c>
      <c r="Q32">
        <f t="shared" si="6"/>
        <v>10.812151270923744</v>
      </c>
      <c r="R32">
        <f t="shared" si="7"/>
        <v>4.1243651570312982E-3</v>
      </c>
    </row>
    <row r="33" spans="1:18" ht="15" customHeight="1" x14ac:dyDescent="0.55000000000000004">
      <c r="A33" s="1" t="s">
        <v>37</v>
      </c>
      <c r="B33" s="1">
        <v>28</v>
      </c>
      <c r="C33" s="1">
        <v>56</v>
      </c>
      <c r="D33" s="1">
        <v>44</v>
      </c>
      <c r="E33" s="1">
        <v>29</v>
      </c>
      <c r="F33" s="1">
        <v>40</v>
      </c>
      <c r="G33" s="1">
        <v>197</v>
      </c>
      <c r="J33">
        <f t="shared" si="1"/>
        <v>1.6307513104251603E-2</v>
      </c>
      <c r="K33">
        <f t="shared" si="2"/>
        <v>1.9243986254295534E-2</v>
      </c>
      <c r="L33">
        <f t="shared" si="3"/>
        <v>2.6618269812462191E-2</v>
      </c>
      <c r="M33">
        <f t="shared" si="4"/>
        <v>2.3034154090548053E-2</v>
      </c>
      <c r="N33">
        <f t="shared" si="5"/>
        <v>2.5268477574226154E-2</v>
      </c>
      <c r="O33">
        <f t="shared" si="5"/>
        <v>2.1596141197105897E-2</v>
      </c>
      <c r="Q33">
        <f t="shared" si="6"/>
        <v>1.5494991426766536</v>
      </c>
      <c r="R33">
        <f t="shared" si="7"/>
        <v>4.9333752808906409E-2</v>
      </c>
    </row>
    <row r="34" spans="1:18" ht="15" customHeight="1" x14ac:dyDescent="0.55000000000000004">
      <c r="A34" s="1" t="s">
        <v>38</v>
      </c>
      <c r="B34" s="1">
        <v>86</v>
      </c>
      <c r="C34" s="1">
        <v>197</v>
      </c>
      <c r="D34" s="1">
        <v>153</v>
      </c>
      <c r="E34" s="1">
        <v>140</v>
      </c>
      <c r="F34" s="1">
        <v>163</v>
      </c>
      <c r="G34" s="1">
        <v>739</v>
      </c>
      <c r="J34">
        <f t="shared" si="1"/>
        <v>5.1838456901748042E-2</v>
      </c>
      <c r="K34">
        <f t="shared" si="2"/>
        <v>7.1144817623690862E-2</v>
      </c>
      <c r="L34">
        <f t="shared" si="3"/>
        <v>9.9093264248704668E-2</v>
      </c>
      <c r="M34">
        <f t="shared" si="4"/>
        <v>0.12195121951219512</v>
      </c>
      <c r="N34">
        <f t="shared" si="5"/>
        <v>0.11164383561643836</v>
      </c>
      <c r="O34">
        <f t="shared" si="5"/>
        <v>8.6130536130536131E-2</v>
      </c>
      <c r="Q34">
        <f t="shared" si="6"/>
        <v>2.1536874800892005</v>
      </c>
      <c r="R34">
        <f t="shared" si="7"/>
        <v>8.9138215380325856E-9</v>
      </c>
    </row>
    <row r="35" spans="1:18" ht="15" customHeight="1" x14ac:dyDescent="0.55000000000000004">
      <c r="A35" s="1" t="s">
        <v>39</v>
      </c>
      <c r="B35" s="1">
        <v>27</v>
      </c>
      <c r="C35" s="1">
        <v>57</v>
      </c>
      <c r="D35" s="1">
        <v>31</v>
      </c>
      <c r="E35" s="1">
        <v>32</v>
      </c>
      <c r="F35" s="1">
        <v>22</v>
      </c>
      <c r="G35" s="1">
        <v>169</v>
      </c>
      <c r="J35">
        <f t="shared" si="1"/>
        <v>1.5715948777648429E-2</v>
      </c>
      <c r="K35">
        <f t="shared" si="2"/>
        <v>1.9594362323822619E-2</v>
      </c>
      <c r="L35">
        <f t="shared" si="3"/>
        <v>1.8607442977190875E-2</v>
      </c>
      <c r="M35">
        <f t="shared" si="4"/>
        <v>2.5477707006369428E-2</v>
      </c>
      <c r="N35">
        <f t="shared" si="5"/>
        <v>1.3741411617738912E-2</v>
      </c>
      <c r="O35">
        <f t="shared" si="5"/>
        <v>1.8469945355191256E-2</v>
      </c>
      <c r="Q35">
        <f t="shared" si="6"/>
        <v>0.87436093182501673</v>
      </c>
      <c r="R35">
        <f t="shared" si="7"/>
        <v>0.72796652483854041</v>
      </c>
    </row>
    <row r="36" spans="1:18" ht="15" customHeight="1" x14ac:dyDescent="0.55000000000000004">
      <c r="A36" s="1" t="s">
        <v>40</v>
      </c>
      <c r="B36" s="1">
        <v>76</v>
      </c>
      <c r="C36" s="1">
        <v>193</v>
      </c>
      <c r="D36" s="1">
        <v>138</v>
      </c>
      <c r="E36" s="1">
        <v>93</v>
      </c>
      <c r="F36" s="1">
        <v>107</v>
      </c>
      <c r="G36" s="1">
        <v>607</v>
      </c>
      <c r="J36">
        <f t="shared" si="1"/>
        <v>4.553624925104853E-2</v>
      </c>
      <c r="K36">
        <f t="shared" si="2"/>
        <v>6.9599711503786507E-2</v>
      </c>
      <c r="L36">
        <f t="shared" si="3"/>
        <v>8.8518280949326497E-2</v>
      </c>
      <c r="M36">
        <f t="shared" si="4"/>
        <v>7.7824267782426779E-2</v>
      </c>
      <c r="N36">
        <f t="shared" si="5"/>
        <v>7.0580474934036935E-2</v>
      </c>
      <c r="O36">
        <f t="shared" si="5"/>
        <v>6.9674012855831038E-2</v>
      </c>
      <c r="Q36">
        <f t="shared" si="6"/>
        <v>1.5499843771698376</v>
      </c>
      <c r="R36">
        <f t="shared" si="7"/>
        <v>2.6486728892095275E-3</v>
      </c>
    </row>
    <row r="37" spans="1:18" ht="15" customHeight="1" x14ac:dyDescent="0.55000000000000004">
      <c r="A37" s="1" t="s">
        <v>41</v>
      </c>
      <c r="B37" s="1">
        <v>74</v>
      </c>
      <c r="C37" s="1">
        <v>258</v>
      </c>
      <c r="D37" s="1">
        <v>177</v>
      </c>
      <c r="E37" s="1">
        <v>155</v>
      </c>
      <c r="F37" s="1">
        <v>198</v>
      </c>
      <c r="G37" s="1">
        <v>862</v>
      </c>
      <c r="J37">
        <f t="shared" si="1"/>
        <v>4.4284859365649312E-2</v>
      </c>
      <c r="K37">
        <f t="shared" si="2"/>
        <v>9.5273264401772528E-2</v>
      </c>
      <c r="L37">
        <f t="shared" si="3"/>
        <v>0.11644736842105263</v>
      </c>
      <c r="M37">
        <f t="shared" si="4"/>
        <v>0.13680494263018536</v>
      </c>
      <c r="N37">
        <f t="shared" si="5"/>
        <v>0.13894736842105262</v>
      </c>
      <c r="O37">
        <f t="shared" si="5"/>
        <v>0.10192739742225375</v>
      </c>
      <c r="Q37">
        <f t="shared" si="6"/>
        <v>3.1375817923186342</v>
      </c>
      <c r="R37">
        <f t="shared" ref="R37:R66" si="8">_xlfn.HYPGEOM.DIST(F$67-F37, F$67, B$67+F$67-(B37+F37), B$67+F$67, TRUE)</f>
        <v>7.7346926740351872E-18</v>
      </c>
    </row>
    <row r="38" spans="1:18" ht="15" customHeight="1" x14ac:dyDescent="0.55000000000000004">
      <c r="A38" s="1" t="s">
        <v>42</v>
      </c>
      <c r="B38" s="1">
        <v>50</v>
      </c>
      <c r="C38" s="1">
        <v>100</v>
      </c>
      <c r="D38" s="1">
        <v>56</v>
      </c>
      <c r="E38" s="1">
        <v>37</v>
      </c>
      <c r="F38" s="1">
        <v>77</v>
      </c>
      <c r="G38" s="1">
        <v>320</v>
      </c>
      <c r="J38">
        <f t="shared" si="1"/>
        <v>2.9498525073746312E-2</v>
      </c>
      <c r="K38">
        <f t="shared" si="2"/>
        <v>3.4891835310537335E-2</v>
      </c>
      <c r="L38">
        <f t="shared" si="3"/>
        <v>3.4125533211456428E-2</v>
      </c>
      <c r="M38">
        <f t="shared" si="4"/>
        <v>2.9576338928856916E-2</v>
      </c>
      <c r="N38">
        <f t="shared" si="5"/>
        <v>4.9805950840879687E-2</v>
      </c>
      <c r="O38">
        <f t="shared" si="5"/>
        <v>3.5559506611845759E-2</v>
      </c>
      <c r="Q38">
        <f t="shared" si="6"/>
        <v>1.6884217335058214</v>
      </c>
      <c r="R38">
        <f t="shared" si="8"/>
        <v>2.7651406834001569E-3</v>
      </c>
    </row>
    <row r="39" spans="1:18" ht="15" customHeight="1" x14ac:dyDescent="0.55000000000000004">
      <c r="A39" s="1" t="s">
        <v>43</v>
      </c>
      <c r="B39" s="1">
        <v>38</v>
      </c>
      <c r="C39" s="1">
        <v>130</v>
      </c>
      <c r="D39" s="1">
        <v>72</v>
      </c>
      <c r="E39" s="1">
        <v>51</v>
      </c>
      <c r="F39" s="1">
        <v>66</v>
      </c>
      <c r="G39" s="1">
        <v>357</v>
      </c>
      <c r="J39">
        <f t="shared" si="1"/>
        <v>2.2261277094317515E-2</v>
      </c>
      <c r="K39">
        <f t="shared" si="2"/>
        <v>4.5839210155148094E-2</v>
      </c>
      <c r="L39">
        <f t="shared" si="3"/>
        <v>4.4307692307692305E-2</v>
      </c>
      <c r="M39">
        <f t="shared" si="4"/>
        <v>4.1228779304769606E-2</v>
      </c>
      <c r="N39">
        <f t="shared" si="5"/>
        <v>4.238921001926782E-2</v>
      </c>
      <c r="O39">
        <f t="shared" si="5"/>
        <v>3.9834858290560146E-2</v>
      </c>
      <c r="Q39">
        <f t="shared" si="6"/>
        <v>1.9041679342865834</v>
      </c>
      <c r="R39">
        <f t="shared" si="8"/>
        <v>1.046066059629004E-3</v>
      </c>
    </row>
    <row r="40" spans="1:18" ht="15" customHeight="1" x14ac:dyDescent="0.55000000000000004">
      <c r="A40" s="1" t="s">
        <v>44</v>
      </c>
      <c r="B40" s="1">
        <v>223</v>
      </c>
      <c r="C40" s="1">
        <v>443</v>
      </c>
      <c r="D40" s="1">
        <v>257</v>
      </c>
      <c r="E40" s="1">
        <v>190</v>
      </c>
      <c r="F40" s="1">
        <v>259</v>
      </c>
      <c r="G40" s="1">
        <v>1372</v>
      </c>
      <c r="J40">
        <f t="shared" si="1"/>
        <v>0.14651773981603153</v>
      </c>
      <c r="K40">
        <f t="shared" si="2"/>
        <v>0.17558462148236226</v>
      </c>
      <c r="L40">
        <f t="shared" si="3"/>
        <v>0.17847222222222223</v>
      </c>
      <c r="M40">
        <f t="shared" si="4"/>
        <v>0.17304189435336975</v>
      </c>
      <c r="N40">
        <f t="shared" si="5"/>
        <v>0.18988269794721407</v>
      </c>
      <c r="O40">
        <f t="shared" si="5"/>
        <v>0.17264376494274569</v>
      </c>
      <c r="Q40">
        <f t="shared" si="6"/>
        <v>1.2959707007877124</v>
      </c>
      <c r="R40">
        <f t="shared" si="8"/>
        <v>4.9048932602973527E-3</v>
      </c>
    </row>
    <row r="41" spans="1:18" ht="15" customHeight="1" x14ac:dyDescent="0.55000000000000004">
      <c r="A41" s="1" t="s">
        <v>45</v>
      </c>
      <c r="B41" s="1">
        <v>99</v>
      </c>
      <c r="C41" s="1">
        <v>263</v>
      </c>
      <c r="D41" s="1">
        <v>148</v>
      </c>
      <c r="E41" s="1">
        <v>114</v>
      </c>
      <c r="F41" s="1">
        <v>132</v>
      </c>
      <c r="G41" s="1">
        <v>756</v>
      </c>
      <c r="J41">
        <f t="shared" si="1"/>
        <v>6.0145808019441069E-2</v>
      </c>
      <c r="K41">
        <f t="shared" si="2"/>
        <v>9.7299297077321489E-2</v>
      </c>
      <c r="L41">
        <f t="shared" si="3"/>
        <v>9.5545513234344737E-2</v>
      </c>
      <c r="M41">
        <f t="shared" si="4"/>
        <v>9.7103918228279393E-2</v>
      </c>
      <c r="N41">
        <f t="shared" si="5"/>
        <v>8.8531187122736416E-2</v>
      </c>
      <c r="O41">
        <f t="shared" si="5"/>
        <v>8.828681536844564E-2</v>
      </c>
      <c r="Q41">
        <f t="shared" si="6"/>
        <v>1.4719427677174155</v>
      </c>
      <c r="R41">
        <f t="shared" si="8"/>
        <v>2.9358837357186945E-3</v>
      </c>
    </row>
    <row r="42" spans="1:18" ht="15" customHeight="1" x14ac:dyDescent="0.55000000000000004">
      <c r="A42" s="1" t="s">
        <v>46</v>
      </c>
      <c r="B42" s="1">
        <v>8</v>
      </c>
      <c r="C42" s="1">
        <v>25</v>
      </c>
      <c r="D42" s="1">
        <v>26</v>
      </c>
      <c r="E42" s="1">
        <v>27</v>
      </c>
      <c r="F42" s="1">
        <v>36</v>
      </c>
      <c r="G42" s="1">
        <v>122</v>
      </c>
      <c r="J42">
        <f t="shared" si="1"/>
        <v>4.6056419113413936E-3</v>
      </c>
      <c r="K42">
        <f t="shared" si="2"/>
        <v>8.5005100306018364E-3</v>
      </c>
      <c r="L42">
        <f t="shared" si="3"/>
        <v>1.5559545182525433E-2</v>
      </c>
      <c r="M42">
        <f t="shared" si="4"/>
        <v>2.1411578112609041E-2</v>
      </c>
      <c r="N42">
        <f t="shared" si="5"/>
        <v>2.2684310018903593E-2</v>
      </c>
      <c r="O42">
        <f t="shared" si="5"/>
        <v>1.3265195172338807E-2</v>
      </c>
      <c r="Q42">
        <f t="shared" si="6"/>
        <v>4.9253308128544422</v>
      </c>
      <c r="R42">
        <f t="shared" si="8"/>
        <v>3.8696454617350762E-6</v>
      </c>
    </row>
    <row r="43" spans="1:18" ht="15" customHeight="1" x14ac:dyDescent="0.55000000000000004">
      <c r="A43" s="1" t="s">
        <v>47</v>
      </c>
      <c r="B43" s="1">
        <v>4</v>
      </c>
      <c r="C43" s="1">
        <v>8</v>
      </c>
      <c r="D43" s="1">
        <v>14</v>
      </c>
      <c r="E43" s="1">
        <v>3</v>
      </c>
      <c r="F43" s="1">
        <v>12</v>
      </c>
      <c r="G43" s="1">
        <v>41</v>
      </c>
      <c r="J43">
        <f t="shared" si="1"/>
        <v>2.2975301550832855E-3</v>
      </c>
      <c r="K43">
        <f t="shared" si="2"/>
        <v>2.7045300878972278E-3</v>
      </c>
      <c r="L43">
        <f t="shared" si="3"/>
        <v>8.3184789067142009E-3</v>
      </c>
      <c r="M43">
        <f t="shared" si="4"/>
        <v>2.3346303501945525E-3</v>
      </c>
      <c r="N43">
        <f t="shared" si="5"/>
        <v>7.4487895716945996E-3</v>
      </c>
      <c r="O43">
        <f t="shared" si="5"/>
        <v>4.4190558309980602E-3</v>
      </c>
      <c r="Q43">
        <f t="shared" si="6"/>
        <v>3.2420856610800746</v>
      </c>
      <c r="R43">
        <f t="shared" si="8"/>
        <v>2.7490218752565413E-2</v>
      </c>
    </row>
    <row r="44" spans="1:18" ht="15" customHeight="1" x14ac:dyDescent="0.55000000000000004">
      <c r="A44" s="1" t="s">
        <v>48</v>
      </c>
      <c r="B44" s="1">
        <v>33</v>
      </c>
      <c r="C44" s="1">
        <v>53</v>
      </c>
      <c r="D44" s="1">
        <v>40</v>
      </c>
      <c r="E44" s="1">
        <v>26</v>
      </c>
      <c r="F44" s="1">
        <v>24</v>
      </c>
      <c r="G44" s="1">
        <v>176</v>
      </c>
      <c r="J44">
        <f t="shared" si="1"/>
        <v>1.9275700934579438E-2</v>
      </c>
      <c r="K44">
        <f t="shared" si="2"/>
        <v>1.8194301407483692E-2</v>
      </c>
      <c r="L44">
        <f t="shared" si="3"/>
        <v>2.4140012070006035E-2</v>
      </c>
      <c r="M44">
        <f t="shared" si="4"/>
        <v>2.0602218700475437E-2</v>
      </c>
      <c r="N44">
        <f t="shared" si="5"/>
        <v>1.50093808630394E-2</v>
      </c>
      <c r="O44">
        <f t="shared" si="5"/>
        <v>1.9249699223449632E-2</v>
      </c>
      <c r="Q44">
        <f t="shared" si="6"/>
        <v>0.77866848598555916</v>
      </c>
      <c r="R44">
        <f t="shared" si="8"/>
        <v>0.85567941804565995</v>
      </c>
    </row>
    <row r="45" spans="1:18" ht="15" customHeight="1" x14ac:dyDescent="0.55000000000000004">
      <c r="A45" s="1" t="s">
        <v>48</v>
      </c>
      <c r="B45" s="1">
        <v>19</v>
      </c>
      <c r="C45" s="1">
        <v>26</v>
      </c>
      <c r="D45" s="1">
        <v>20</v>
      </c>
      <c r="E45" s="1">
        <v>9</v>
      </c>
      <c r="F45" s="1">
        <v>11</v>
      </c>
      <c r="G45" s="1">
        <v>85</v>
      </c>
      <c r="J45">
        <f t="shared" si="1"/>
        <v>1.100811123986095E-2</v>
      </c>
      <c r="K45">
        <f t="shared" si="2"/>
        <v>8.8435374149659872E-3</v>
      </c>
      <c r="L45">
        <f t="shared" si="3"/>
        <v>1.1926058437686345E-2</v>
      </c>
      <c r="M45">
        <f t="shared" si="4"/>
        <v>7.0367474589523062E-3</v>
      </c>
      <c r="N45">
        <f t="shared" si="5"/>
        <v>6.8238213399503724E-3</v>
      </c>
      <c r="O45">
        <f t="shared" si="5"/>
        <v>9.2051115442928315E-3</v>
      </c>
      <c r="Q45">
        <f t="shared" si="6"/>
        <v>0.61989029646075489</v>
      </c>
      <c r="R45">
        <f t="shared" si="8"/>
        <v>0.92772720655367336</v>
      </c>
    </row>
    <row r="46" spans="1:18" ht="15" customHeight="1" x14ac:dyDescent="0.55000000000000004">
      <c r="A46" s="1" t="s">
        <v>49</v>
      </c>
      <c r="B46" s="1">
        <v>55</v>
      </c>
      <c r="C46" s="1">
        <v>180</v>
      </c>
      <c r="D46" s="1">
        <v>137</v>
      </c>
      <c r="E46" s="1">
        <v>111</v>
      </c>
      <c r="F46" s="1">
        <v>162</v>
      </c>
      <c r="G46" s="1">
        <v>645</v>
      </c>
      <c r="J46">
        <f t="shared" si="1"/>
        <v>3.2544378698224852E-2</v>
      </c>
      <c r="K46">
        <f t="shared" si="2"/>
        <v>6.4608758076094758E-2</v>
      </c>
      <c r="L46">
        <f t="shared" si="3"/>
        <v>8.7820512820512814E-2</v>
      </c>
      <c r="M46">
        <f t="shared" si="4"/>
        <v>9.4307561597281223E-2</v>
      </c>
      <c r="N46">
        <f t="shared" si="5"/>
        <v>0.11088295687885011</v>
      </c>
      <c r="O46">
        <f t="shared" si="5"/>
        <v>7.4360156790408111E-2</v>
      </c>
      <c r="Q46">
        <f t="shared" si="6"/>
        <v>3.4071308568228487</v>
      </c>
      <c r="R46">
        <f t="shared" si="8"/>
        <v>2.1198234050246524E-16</v>
      </c>
    </row>
    <row r="47" spans="1:18" ht="15" customHeight="1" x14ac:dyDescent="0.55000000000000004">
      <c r="A47" s="1" t="s">
        <v>50</v>
      </c>
      <c r="B47" s="1">
        <v>10</v>
      </c>
      <c r="C47" s="1">
        <v>28</v>
      </c>
      <c r="D47" s="1">
        <v>29</v>
      </c>
      <c r="E47" s="1">
        <v>25</v>
      </c>
      <c r="F47" s="1">
        <v>20</v>
      </c>
      <c r="G47" s="1">
        <v>112</v>
      </c>
      <c r="J47">
        <f t="shared" si="1"/>
        <v>5.763688760806916E-3</v>
      </c>
      <c r="K47">
        <f t="shared" si="2"/>
        <v>9.5302927161334244E-3</v>
      </c>
      <c r="L47">
        <f t="shared" si="3"/>
        <v>1.7386091127098321E-2</v>
      </c>
      <c r="M47">
        <f t="shared" si="4"/>
        <v>1.9794140934283451E-2</v>
      </c>
      <c r="N47">
        <f t="shared" si="5"/>
        <v>1.2476606363069246E-2</v>
      </c>
      <c r="O47">
        <f t="shared" si="5"/>
        <v>1.2164657325947648E-2</v>
      </c>
      <c r="Q47">
        <f t="shared" si="6"/>
        <v>2.1646912039925144</v>
      </c>
      <c r="R47">
        <f t="shared" si="8"/>
        <v>3.1579811677121337E-2</v>
      </c>
    </row>
    <row r="48" spans="1:18" ht="15" customHeight="1" x14ac:dyDescent="0.55000000000000004">
      <c r="A48" s="1" t="s">
        <v>51</v>
      </c>
      <c r="B48" s="1">
        <v>9</v>
      </c>
      <c r="C48" s="1">
        <v>12</v>
      </c>
      <c r="D48" s="1">
        <v>12</v>
      </c>
      <c r="E48" s="1">
        <v>8</v>
      </c>
      <c r="F48" s="1">
        <v>12</v>
      </c>
      <c r="G48" s="1">
        <v>53</v>
      </c>
      <c r="J48">
        <f t="shared" si="1"/>
        <v>5.1843317972350231E-3</v>
      </c>
      <c r="K48">
        <f t="shared" si="2"/>
        <v>4.062288422477996E-3</v>
      </c>
      <c r="L48">
        <f t="shared" si="3"/>
        <v>7.121661721068249E-3</v>
      </c>
      <c r="M48">
        <f t="shared" si="4"/>
        <v>6.2500000000000003E-3</v>
      </c>
      <c r="N48">
        <f t="shared" si="5"/>
        <v>7.4487895716945996E-3</v>
      </c>
      <c r="O48">
        <f t="shared" si="5"/>
        <v>5.7198359594215408E-3</v>
      </c>
      <c r="Q48">
        <f t="shared" si="6"/>
        <v>1.4367887440513138</v>
      </c>
      <c r="R48">
        <f t="shared" si="8"/>
        <v>0.27266811627042914</v>
      </c>
    </row>
    <row r="49" spans="1:18" ht="15" customHeight="1" x14ac:dyDescent="0.55000000000000004">
      <c r="A49" s="1" t="s">
        <v>52</v>
      </c>
      <c r="B49" s="1">
        <v>59</v>
      </c>
      <c r="C49" s="1">
        <v>201</v>
      </c>
      <c r="D49" s="1">
        <v>114</v>
      </c>
      <c r="E49" s="1">
        <v>80</v>
      </c>
      <c r="F49" s="1">
        <v>108</v>
      </c>
      <c r="G49" s="1">
        <v>562</v>
      </c>
      <c r="J49">
        <f t="shared" si="1"/>
        <v>3.4994068801897982E-2</v>
      </c>
      <c r="K49">
        <f t="shared" si="2"/>
        <v>7.2694394213381558E-2</v>
      </c>
      <c r="L49">
        <f t="shared" si="3"/>
        <v>7.201516108654453E-2</v>
      </c>
      <c r="M49">
        <f t="shared" si="4"/>
        <v>6.6225165562913912E-2</v>
      </c>
      <c r="N49">
        <f t="shared" si="5"/>
        <v>7.1287128712871281E-2</v>
      </c>
      <c r="O49">
        <f t="shared" si="5"/>
        <v>6.4177229644855546E-2</v>
      </c>
      <c r="Q49">
        <f t="shared" si="6"/>
        <v>2.0371203222017118</v>
      </c>
      <c r="R49">
        <f t="shared" si="8"/>
        <v>8.0788857299158011E-6</v>
      </c>
    </row>
    <row r="50" spans="1:18" ht="15" customHeight="1" x14ac:dyDescent="0.55000000000000004">
      <c r="A50" s="1" t="s">
        <v>53</v>
      </c>
      <c r="B50" s="1">
        <v>6</v>
      </c>
      <c r="C50" s="1">
        <v>3</v>
      </c>
      <c r="D50" s="1">
        <v>2</v>
      </c>
      <c r="E50" s="1">
        <v>7</v>
      </c>
      <c r="F50" s="1">
        <v>9</v>
      </c>
      <c r="G50" s="1">
        <v>27</v>
      </c>
      <c r="J50">
        <f t="shared" si="1"/>
        <v>3.4502587694077054E-3</v>
      </c>
      <c r="K50">
        <f t="shared" si="2"/>
        <v>1.0124873439082012E-3</v>
      </c>
      <c r="L50">
        <f t="shared" si="3"/>
        <v>1.1799410029498525E-3</v>
      </c>
      <c r="M50">
        <f t="shared" si="4"/>
        <v>5.4644808743169399E-3</v>
      </c>
      <c r="N50">
        <f t="shared" si="5"/>
        <v>5.5762081784386614E-3</v>
      </c>
      <c r="O50">
        <f t="shared" si="5"/>
        <v>2.9057253551442101E-3</v>
      </c>
      <c r="Q50">
        <f t="shared" si="6"/>
        <v>1.6161710037174721</v>
      </c>
      <c r="R50">
        <f t="shared" si="8"/>
        <v>0.25525706852300212</v>
      </c>
    </row>
    <row r="51" spans="1:18" ht="15" customHeight="1" x14ac:dyDescent="0.55000000000000004">
      <c r="A51" s="1" t="s">
        <v>54</v>
      </c>
      <c r="B51" s="1">
        <v>11</v>
      </c>
      <c r="C51" s="1">
        <v>19</v>
      </c>
      <c r="D51" s="1">
        <v>20</v>
      </c>
      <c r="E51" s="1">
        <v>15</v>
      </c>
      <c r="F51" s="1">
        <v>30</v>
      </c>
      <c r="G51" s="1">
        <v>95</v>
      </c>
      <c r="J51">
        <f t="shared" si="1"/>
        <v>6.3437139561707033E-3</v>
      </c>
      <c r="K51">
        <f t="shared" si="2"/>
        <v>6.4472344757380388E-3</v>
      </c>
      <c r="L51">
        <f t="shared" si="3"/>
        <v>1.1926058437686345E-2</v>
      </c>
      <c r="M51">
        <f t="shared" si="4"/>
        <v>1.1783189316575019E-2</v>
      </c>
      <c r="N51">
        <f t="shared" si="5"/>
        <v>1.8832391713747645E-2</v>
      </c>
      <c r="O51">
        <f t="shared" si="5"/>
        <v>1.0299219427580225E-2</v>
      </c>
      <c r="Q51">
        <f t="shared" si="6"/>
        <v>2.9686697483307651</v>
      </c>
      <c r="R51">
        <f t="shared" si="8"/>
        <v>9.6148289954601639E-4</v>
      </c>
    </row>
    <row r="52" spans="1:18" ht="15" customHeight="1" x14ac:dyDescent="0.55000000000000004">
      <c r="A52" s="1" t="s">
        <v>55</v>
      </c>
      <c r="B52" s="1">
        <v>8</v>
      </c>
      <c r="C52" s="1">
        <v>16</v>
      </c>
      <c r="D52" s="1">
        <v>18</v>
      </c>
      <c r="E52" s="1">
        <v>14</v>
      </c>
      <c r="F52" s="1">
        <v>22</v>
      </c>
      <c r="G52" s="1">
        <v>78</v>
      </c>
      <c r="J52">
        <f t="shared" si="1"/>
        <v>4.6056419113413936E-3</v>
      </c>
      <c r="K52">
        <f t="shared" si="2"/>
        <v>5.4237288135593224E-3</v>
      </c>
      <c r="L52">
        <f t="shared" si="3"/>
        <v>1.0720667063728409E-2</v>
      </c>
      <c r="M52">
        <f t="shared" si="4"/>
        <v>1.098901098901099E-2</v>
      </c>
      <c r="N52">
        <f t="shared" si="5"/>
        <v>1.3741411617738912E-2</v>
      </c>
      <c r="O52">
        <f t="shared" si="5"/>
        <v>8.4406449518450392E-3</v>
      </c>
      <c r="Q52">
        <f t="shared" si="6"/>
        <v>2.9836039975015609</v>
      </c>
      <c r="R52">
        <f t="shared" si="8"/>
        <v>4.4654583128883769E-3</v>
      </c>
    </row>
    <row r="53" spans="1:18" ht="15" customHeight="1" x14ac:dyDescent="0.55000000000000004">
      <c r="A53" s="1" t="s">
        <v>56</v>
      </c>
      <c r="B53" s="1">
        <v>32</v>
      </c>
      <c r="C53" s="1">
        <v>75</v>
      </c>
      <c r="D53" s="1">
        <v>82</v>
      </c>
      <c r="E53" s="1">
        <v>48</v>
      </c>
      <c r="F53" s="1">
        <v>65</v>
      </c>
      <c r="G53" s="1">
        <v>302</v>
      </c>
      <c r="J53">
        <f t="shared" si="1"/>
        <v>1.8680677174547577E-2</v>
      </c>
      <c r="K53">
        <f t="shared" si="2"/>
        <v>2.5942580421999307E-2</v>
      </c>
      <c r="L53">
        <f t="shared" si="3"/>
        <v>5.0773993808049533E-2</v>
      </c>
      <c r="M53">
        <f t="shared" si="4"/>
        <v>3.870967741935484E-2</v>
      </c>
      <c r="N53">
        <f t="shared" si="5"/>
        <v>4.1720154043645701E-2</v>
      </c>
      <c r="O53">
        <f t="shared" si="5"/>
        <v>3.349229233669735E-2</v>
      </c>
      <c r="Q53">
        <f t="shared" si="6"/>
        <v>2.2333319961489089</v>
      </c>
      <c r="R53">
        <f t="shared" si="8"/>
        <v>1.1455374790073139E-4</v>
      </c>
    </row>
    <row r="54" spans="1:18" ht="15" customHeight="1" x14ac:dyDescent="0.55000000000000004">
      <c r="A54" s="1" t="s">
        <v>57</v>
      </c>
      <c r="B54" s="1">
        <v>3</v>
      </c>
      <c r="C54" s="1">
        <v>12</v>
      </c>
      <c r="D54" s="1">
        <v>10</v>
      </c>
      <c r="E54" s="1">
        <v>11</v>
      </c>
      <c r="F54" s="1">
        <v>19</v>
      </c>
      <c r="G54" s="1">
        <v>55</v>
      </c>
      <c r="J54">
        <f t="shared" si="1"/>
        <v>1.722158438576349E-3</v>
      </c>
      <c r="K54">
        <f t="shared" si="2"/>
        <v>4.062288422477996E-3</v>
      </c>
      <c r="L54">
        <f t="shared" si="3"/>
        <v>5.9276822762299938E-3</v>
      </c>
      <c r="M54">
        <f t="shared" si="4"/>
        <v>8.6139389193422081E-3</v>
      </c>
      <c r="N54">
        <f t="shared" si="5"/>
        <v>1.1845386533665835E-2</v>
      </c>
      <c r="O54">
        <f t="shared" si="5"/>
        <v>5.9369602763385144E-3</v>
      </c>
      <c r="Q54">
        <f t="shared" si="6"/>
        <v>6.8782211138819616</v>
      </c>
      <c r="R54">
        <f t="shared" si="8"/>
        <v>2.2432529124968557E-4</v>
      </c>
    </row>
    <row r="55" spans="1:18" ht="15" customHeight="1" x14ac:dyDescent="0.55000000000000004">
      <c r="A55" s="1" t="s">
        <v>58</v>
      </c>
      <c r="B55" s="1">
        <v>1</v>
      </c>
      <c r="C55" s="1">
        <v>1</v>
      </c>
      <c r="D55" s="1"/>
      <c r="E55" s="1"/>
      <c r="F55" s="1">
        <v>2</v>
      </c>
      <c r="G55" s="1">
        <v>4</v>
      </c>
      <c r="J55">
        <f t="shared" si="1"/>
        <v>5.7339449541284407E-4</v>
      </c>
      <c r="K55">
        <f t="shared" si="2"/>
        <v>3.3726812816188871E-4</v>
      </c>
      <c r="L55">
        <f t="shared" si="3"/>
        <v>0</v>
      </c>
      <c r="M55">
        <f t="shared" si="4"/>
        <v>0</v>
      </c>
      <c r="N55">
        <f t="shared" si="5"/>
        <v>1.2338062924120913E-3</v>
      </c>
      <c r="O55">
        <f t="shared" si="5"/>
        <v>4.2941492216854533E-4</v>
      </c>
      <c r="Q55">
        <f t="shared" si="6"/>
        <v>2.1517581739666873</v>
      </c>
      <c r="R55">
        <f t="shared" si="8"/>
        <v>0.47283636259464135</v>
      </c>
    </row>
    <row r="56" spans="1:18" ht="15" customHeight="1" x14ac:dyDescent="0.55000000000000004">
      <c r="A56" s="1" t="s">
        <v>59</v>
      </c>
      <c r="B56" s="1">
        <v>25</v>
      </c>
      <c r="C56" s="1">
        <v>93</v>
      </c>
      <c r="D56" s="1">
        <v>66</v>
      </c>
      <c r="E56" s="1">
        <v>67</v>
      </c>
      <c r="F56" s="1">
        <v>92</v>
      </c>
      <c r="G56" s="1">
        <v>343</v>
      </c>
      <c r="J56">
        <f t="shared" si="1"/>
        <v>1.4534883720930232E-2</v>
      </c>
      <c r="K56">
        <f t="shared" si="2"/>
        <v>3.2370344587539158E-2</v>
      </c>
      <c r="L56">
        <f t="shared" si="3"/>
        <v>4.04659717964439E-2</v>
      </c>
      <c r="M56">
        <f t="shared" si="4"/>
        <v>5.4873054873054876E-2</v>
      </c>
      <c r="N56">
        <f t="shared" si="5"/>
        <v>6.0091443500979752E-2</v>
      </c>
      <c r="O56">
        <f t="shared" si="5"/>
        <v>3.8213012477718362E-2</v>
      </c>
      <c r="Q56">
        <f t="shared" si="6"/>
        <v>4.1342913128674068</v>
      </c>
      <c r="R56">
        <f t="shared" si="8"/>
        <v>6.1677581380669678E-12</v>
      </c>
    </row>
    <row r="57" spans="1:18" ht="15" customHeight="1" x14ac:dyDescent="0.55000000000000004">
      <c r="A57" s="1" t="s">
        <v>60</v>
      </c>
      <c r="B57" s="1">
        <v>53</v>
      </c>
      <c r="C57" s="1">
        <v>155</v>
      </c>
      <c r="D57" s="1">
        <v>111</v>
      </c>
      <c r="E57" s="1">
        <v>95</v>
      </c>
      <c r="F57" s="1">
        <v>135</v>
      </c>
      <c r="G57" s="1">
        <v>549</v>
      </c>
      <c r="J57">
        <f t="shared" si="1"/>
        <v>3.1323877068557916E-2</v>
      </c>
      <c r="K57">
        <f t="shared" si="2"/>
        <v>5.5140519388118106E-2</v>
      </c>
      <c r="L57">
        <f t="shared" si="3"/>
        <v>6.998738965952081E-2</v>
      </c>
      <c r="M57">
        <f t="shared" si="4"/>
        <v>7.9631181894383909E-2</v>
      </c>
      <c r="N57">
        <f t="shared" si="5"/>
        <v>9.0725806451612906E-2</v>
      </c>
      <c r="O57">
        <f t="shared" si="5"/>
        <v>6.2599771949828964E-2</v>
      </c>
      <c r="Q57">
        <f t="shared" si="6"/>
        <v>2.8963785757760201</v>
      </c>
      <c r="R57">
        <f t="shared" si="8"/>
        <v>1.214927891322588E-11</v>
      </c>
    </row>
    <row r="58" spans="1:18" ht="15" customHeight="1" x14ac:dyDescent="0.55000000000000004">
      <c r="A58" s="1" t="s">
        <v>61</v>
      </c>
      <c r="B58" s="1">
        <v>35</v>
      </c>
      <c r="C58" s="1">
        <v>101</v>
      </c>
      <c r="D58" s="1">
        <v>57</v>
      </c>
      <c r="E58" s="1">
        <v>57</v>
      </c>
      <c r="F58" s="1">
        <v>86</v>
      </c>
      <c r="G58" s="1">
        <v>336</v>
      </c>
      <c r="J58">
        <f t="shared" si="1"/>
        <v>2.046783625730994E-2</v>
      </c>
      <c r="K58">
        <f t="shared" si="2"/>
        <v>3.5253054101221641E-2</v>
      </c>
      <c r="L58">
        <f t="shared" si="3"/>
        <v>3.4756097560975613E-2</v>
      </c>
      <c r="M58">
        <f t="shared" si="4"/>
        <v>4.63038180341186E-2</v>
      </c>
      <c r="N58">
        <f t="shared" si="5"/>
        <v>5.595315549772284E-2</v>
      </c>
      <c r="O58">
        <f t="shared" si="5"/>
        <v>3.7403985305577203E-2</v>
      </c>
      <c r="Q58">
        <f t="shared" si="6"/>
        <v>2.7337113114601732</v>
      </c>
      <c r="R58">
        <f t="shared" si="8"/>
        <v>1.7385186284611158E-7</v>
      </c>
    </row>
    <row r="59" spans="1:18" ht="15" customHeight="1" x14ac:dyDescent="0.55000000000000004">
      <c r="A59" s="1" t="s">
        <v>62</v>
      </c>
      <c r="B59" s="1">
        <v>7</v>
      </c>
      <c r="C59" s="1">
        <v>18</v>
      </c>
      <c r="D59" s="1">
        <v>23</v>
      </c>
      <c r="E59" s="1">
        <v>19</v>
      </c>
      <c r="F59" s="1">
        <v>27</v>
      </c>
      <c r="G59" s="1">
        <v>94</v>
      </c>
      <c r="J59">
        <f t="shared" si="1"/>
        <v>4.0276179516685849E-3</v>
      </c>
      <c r="K59">
        <f t="shared" si="2"/>
        <v>6.1058344640434192E-3</v>
      </c>
      <c r="L59">
        <f t="shared" si="3"/>
        <v>1.3739545997610514E-2</v>
      </c>
      <c r="M59">
        <f t="shared" si="4"/>
        <v>1.4972419227738377E-2</v>
      </c>
      <c r="N59">
        <f t="shared" si="5"/>
        <v>1.6917293233082706E-2</v>
      </c>
      <c r="O59">
        <f t="shared" si="5"/>
        <v>1.018970189701897E-2</v>
      </c>
      <c r="Q59">
        <f t="shared" si="6"/>
        <v>4.20032223415682</v>
      </c>
      <c r="R59">
        <f t="shared" si="8"/>
        <v>1.7845987984257437E-4</v>
      </c>
    </row>
    <row r="60" spans="1:18" ht="15" customHeight="1" x14ac:dyDescent="0.55000000000000004">
      <c r="A60" s="1" t="s">
        <v>63</v>
      </c>
      <c r="B60" s="1">
        <v>9</v>
      </c>
      <c r="C60" s="1">
        <v>18</v>
      </c>
      <c r="D60" s="1">
        <v>12</v>
      </c>
      <c r="E60" s="1">
        <v>6</v>
      </c>
      <c r="F60" s="1">
        <v>16</v>
      </c>
      <c r="G60" s="1">
        <v>61</v>
      </c>
      <c r="J60">
        <f t="shared" si="1"/>
        <v>5.1843317972350231E-3</v>
      </c>
      <c r="K60">
        <f t="shared" si="2"/>
        <v>6.1058344640434192E-3</v>
      </c>
      <c r="L60">
        <f t="shared" si="3"/>
        <v>7.121661721068249E-3</v>
      </c>
      <c r="M60">
        <f t="shared" si="4"/>
        <v>4.6801872074882997E-3</v>
      </c>
      <c r="N60">
        <f t="shared" si="5"/>
        <v>9.9564405724953328E-3</v>
      </c>
      <c r="O60">
        <f t="shared" si="5"/>
        <v>6.5888960898682217E-3</v>
      </c>
      <c r="Q60">
        <f t="shared" si="6"/>
        <v>1.9204867593168775</v>
      </c>
      <c r="R60">
        <f t="shared" si="8"/>
        <v>8.241443264931976E-2</v>
      </c>
    </row>
    <row r="61" spans="1:18" ht="15" customHeight="1" x14ac:dyDescent="0.55000000000000004">
      <c r="A61" s="1" t="s">
        <v>64</v>
      </c>
      <c r="B61" s="1">
        <v>20</v>
      </c>
      <c r="C61" s="1">
        <v>40</v>
      </c>
      <c r="D61" s="1">
        <v>25</v>
      </c>
      <c r="E61" s="1">
        <v>20</v>
      </c>
      <c r="F61" s="1">
        <v>37</v>
      </c>
      <c r="G61" s="1">
        <v>142</v>
      </c>
      <c r="J61">
        <f t="shared" si="1"/>
        <v>1.1594202898550725E-2</v>
      </c>
      <c r="K61">
        <f t="shared" si="2"/>
        <v>1.367053998632946E-2</v>
      </c>
      <c r="L61">
        <f t="shared" si="3"/>
        <v>1.4952153110047847E-2</v>
      </c>
      <c r="M61">
        <f t="shared" si="4"/>
        <v>1.5772870662460567E-2</v>
      </c>
      <c r="N61">
        <f t="shared" si="5"/>
        <v>2.3329129886506934E-2</v>
      </c>
      <c r="O61">
        <f t="shared" si="5"/>
        <v>1.5473466274381606E-2</v>
      </c>
      <c r="Q61">
        <f t="shared" si="6"/>
        <v>2.0121374527112232</v>
      </c>
      <c r="R61">
        <f t="shared" si="8"/>
        <v>7.6754435034778476E-3</v>
      </c>
    </row>
    <row r="62" spans="1:18" ht="15" customHeight="1" x14ac:dyDescent="0.55000000000000004">
      <c r="A62" s="1" t="s">
        <v>65</v>
      </c>
      <c r="B62" s="1">
        <v>79</v>
      </c>
      <c r="C62" s="1">
        <v>201</v>
      </c>
      <c r="D62" s="1">
        <v>125</v>
      </c>
      <c r="E62" s="1">
        <v>91</v>
      </c>
      <c r="F62" s="1">
        <v>117</v>
      </c>
      <c r="G62" s="1">
        <v>613</v>
      </c>
      <c r="J62">
        <f t="shared" si="1"/>
        <v>4.7418967587034816E-2</v>
      </c>
      <c r="K62">
        <f t="shared" si="2"/>
        <v>7.2694394213381558E-2</v>
      </c>
      <c r="L62">
        <f t="shared" si="3"/>
        <v>7.9516539440203565E-2</v>
      </c>
      <c r="M62">
        <f t="shared" si="4"/>
        <v>7.6023391812865493E-2</v>
      </c>
      <c r="N62">
        <f t="shared" si="5"/>
        <v>7.7689243027888447E-2</v>
      </c>
      <c r="O62">
        <f t="shared" si="5"/>
        <v>7.041121065931541E-2</v>
      </c>
      <c r="Q62">
        <f t="shared" si="6"/>
        <v>1.638357960562812</v>
      </c>
      <c r="R62">
        <f t="shared" si="8"/>
        <v>5.7251185593574204E-4</v>
      </c>
    </row>
    <row r="63" spans="1:18" ht="15" customHeight="1" x14ac:dyDescent="0.55000000000000004">
      <c r="A63" s="1" t="s">
        <v>66</v>
      </c>
      <c r="B63" s="1">
        <v>8</v>
      </c>
      <c r="C63" s="1">
        <v>19</v>
      </c>
      <c r="D63" s="1">
        <v>24</v>
      </c>
      <c r="E63" s="1">
        <v>18</v>
      </c>
      <c r="F63" s="1">
        <v>25</v>
      </c>
      <c r="G63" s="1">
        <v>94</v>
      </c>
      <c r="J63">
        <f t="shared" si="1"/>
        <v>4.6056419113413936E-3</v>
      </c>
      <c r="K63">
        <f t="shared" si="2"/>
        <v>6.4472344757380388E-3</v>
      </c>
      <c r="L63">
        <f t="shared" si="3"/>
        <v>1.434548714883443E-2</v>
      </c>
      <c r="M63">
        <f t="shared" si="4"/>
        <v>1.4173228346456693E-2</v>
      </c>
      <c r="N63">
        <f t="shared" si="5"/>
        <v>1.5644555694618274E-2</v>
      </c>
      <c r="O63">
        <f t="shared" si="5"/>
        <v>1.018970189701897E-2</v>
      </c>
      <c r="Q63">
        <f t="shared" si="6"/>
        <v>3.3968241551939924</v>
      </c>
      <c r="R63">
        <f t="shared" si="8"/>
        <v>1.1158864263401199E-3</v>
      </c>
    </row>
    <row r="64" spans="1:18" ht="15" customHeight="1" x14ac:dyDescent="0.55000000000000004">
      <c r="A64" s="1" t="s">
        <v>67</v>
      </c>
      <c r="B64" s="1">
        <v>12</v>
      </c>
      <c r="C64" s="1">
        <v>35</v>
      </c>
      <c r="D64" s="1">
        <v>31</v>
      </c>
      <c r="E64" s="1">
        <v>10</v>
      </c>
      <c r="F64" s="1">
        <v>43</v>
      </c>
      <c r="G64" s="1">
        <v>131</v>
      </c>
      <c r="J64">
        <f t="shared" si="1"/>
        <v>6.9244085401038661E-3</v>
      </c>
      <c r="K64">
        <f t="shared" si="2"/>
        <v>1.1941316956670079E-2</v>
      </c>
      <c r="L64">
        <f t="shared" si="3"/>
        <v>1.8607442977190875E-2</v>
      </c>
      <c r="M64">
        <f t="shared" si="4"/>
        <v>7.8247261345852897E-3</v>
      </c>
      <c r="N64">
        <f t="shared" si="5"/>
        <v>2.7215189873417721E-2</v>
      </c>
      <c r="O64">
        <f t="shared" si="5"/>
        <v>1.4257727470613844E-2</v>
      </c>
      <c r="Q64">
        <f t="shared" si="6"/>
        <v>3.9303270042194094</v>
      </c>
      <c r="R64">
        <f t="shared" si="8"/>
        <v>4.3036587287680659E-6</v>
      </c>
    </row>
    <row r="65" spans="1:18" ht="15" customHeight="1" x14ac:dyDescent="0.55000000000000004">
      <c r="A65" s="1" t="s">
        <v>68</v>
      </c>
      <c r="B65" s="1">
        <v>13</v>
      </c>
      <c r="C65" s="1">
        <v>27</v>
      </c>
      <c r="D65" s="1">
        <v>45</v>
      </c>
      <c r="E65" s="1">
        <v>28</v>
      </c>
      <c r="F65" s="1">
        <v>61</v>
      </c>
      <c r="G65" s="1">
        <v>174</v>
      </c>
      <c r="J65">
        <f t="shared" si="1"/>
        <v>7.5057736720554272E-3</v>
      </c>
      <c r="K65">
        <f t="shared" si="2"/>
        <v>9.1867982306907108E-3</v>
      </c>
      <c r="L65">
        <f t="shared" si="3"/>
        <v>2.7239709443099273E-2</v>
      </c>
      <c r="M65">
        <f t="shared" si="4"/>
        <v>2.2222222222222223E-2</v>
      </c>
      <c r="N65">
        <f t="shared" si="5"/>
        <v>3.9052496798975669E-2</v>
      </c>
      <c r="O65">
        <f t="shared" si="5"/>
        <v>1.9026790595954073E-2</v>
      </c>
      <c r="Q65">
        <f t="shared" si="6"/>
        <v>5.2029941889096811</v>
      </c>
      <c r="R65">
        <f t="shared" si="8"/>
        <v>7.7878288743799275E-10</v>
      </c>
    </row>
    <row r="66" spans="1:18" ht="15" customHeight="1" x14ac:dyDescent="0.55000000000000004">
      <c r="A66" s="1" t="s">
        <v>69</v>
      </c>
      <c r="B66" s="1">
        <v>63</v>
      </c>
      <c r="C66" s="1">
        <v>124</v>
      </c>
      <c r="D66" s="1">
        <v>96</v>
      </c>
      <c r="E66" s="1">
        <v>102</v>
      </c>
      <c r="F66" s="1">
        <v>124</v>
      </c>
      <c r="G66" s="1">
        <v>509</v>
      </c>
      <c r="J66">
        <f t="shared" si="1"/>
        <v>3.7455410225921519E-2</v>
      </c>
      <c r="K66">
        <f t="shared" si="2"/>
        <v>4.3631245601688955E-2</v>
      </c>
      <c r="L66">
        <f t="shared" si="3"/>
        <v>5.9962523422860715E-2</v>
      </c>
      <c r="M66">
        <f t="shared" si="4"/>
        <v>8.6003372681281623E-2</v>
      </c>
      <c r="N66">
        <f t="shared" si="5"/>
        <v>8.2721814543028682E-2</v>
      </c>
      <c r="O66">
        <f t="shared" si="5"/>
        <v>5.7775255391600451E-2</v>
      </c>
      <c r="Q66">
        <f t="shared" si="6"/>
        <v>2.2085411438313374</v>
      </c>
      <c r="R66">
        <f t="shared" si="8"/>
        <v>2.1198587043482053E-7</v>
      </c>
    </row>
    <row r="67" spans="1:18" x14ac:dyDescent="0.55000000000000004">
      <c r="A67" s="1" t="s">
        <v>1</v>
      </c>
      <c r="B67" s="1">
        <v>1745</v>
      </c>
      <c r="C67" s="1">
        <v>2966</v>
      </c>
      <c r="D67" s="1">
        <v>1697</v>
      </c>
      <c r="E67" s="1">
        <v>1288</v>
      </c>
      <c r="F67" s="1">
        <v>1623</v>
      </c>
      <c r="G67" s="1">
        <v>9319</v>
      </c>
    </row>
    <row r="69" spans="1:18" x14ac:dyDescent="0.55000000000000004">
      <c r="A6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30397-865D-462C-A43A-D1DDF2DD71B8}">
  <dimension ref="A1:E17"/>
  <sheetViews>
    <sheetView workbookViewId="0">
      <selection sqref="A1:E5"/>
    </sheetView>
  </sheetViews>
  <sheetFormatPr defaultRowHeight="14.4" x14ac:dyDescent="0.55000000000000004"/>
  <sheetData>
    <row r="1" spans="1:5" x14ac:dyDescent="0.55000000000000004">
      <c r="B1" t="s">
        <v>109</v>
      </c>
      <c r="C1" t="s">
        <v>110</v>
      </c>
    </row>
    <row r="2" spans="1:5" x14ac:dyDescent="0.55000000000000004">
      <c r="A2" t="s">
        <v>111</v>
      </c>
      <c r="B2">
        <v>2219</v>
      </c>
      <c r="C2">
        <v>2164</v>
      </c>
    </row>
    <row r="3" spans="1:5" x14ac:dyDescent="0.55000000000000004">
      <c r="A3" t="s">
        <v>112</v>
      </c>
      <c r="B3">
        <v>96</v>
      </c>
      <c r="C3">
        <v>394</v>
      </c>
      <c r="E3" t="s">
        <v>133</v>
      </c>
    </row>
    <row r="5" spans="1:5" x14ac:dyDescent="0.55000000000000004">
      <c r="A5" t="s">
        <v>134</v>
      </c>
    </row>
    <row r="7" spans="1:5" x14ac:dyDescent="0.55000000000000004">
      <c r="A7" t="s">
        <v>135</v>
      </c>
    </row>
    <row r="8" spans="1:5" x14ac:dyDescent="0.55000000000000004">
      <c r="A8" t="s">
        <v>136</v>
      </c>
    </row>
    <row r="9" spans="1:5" x14ac:dyDescent="0.55000000000000004">
      <c r="A9" t="s">
        <v>137</v>
      </c>
    </row>
    <row r="10" spans="1:5" x14ac:dyDescent="0.55000000000000004">
      <c r="A10" t="s">
        <v>138</v>
      </c>
    </row>
    <row r="11" spans="1:5" x14ac:dyDescent="0.55000000000000004">
      <c r="A11" t="s">
        <v>139</v>
      </c>
    </row>
    <row r="14" spans="1:5" x14ac:dyDescent="0.55000000000000004">
      <c r="A14" t="s">
        <v>140</v>
      </c>
    </row>
    <row r="15" spans="1:5" x14ac:dyDescent="0.55000000000000004">
      <c r="A15" t="s">
        <v>141</v>
      </c>
    </row>
    <row r="17" spans="1:1" x14ac:dyDescent="0.55000000000000004">
      <c r="A17"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6B26-4DAF-4990-A932-668810433544}">
  <dimension ref="A1:J19"/>
  <sheetViews>
    <sheetView workbookViewId="0">
      <selection sqref="A1:J5"/>
    </sheetView>
  </sheetViews>
  <sheetFormatPr defaultRowHeight="14.4" x14ac:dyDescent="0.55000000000000004"/>
  <cols>
    <col min="1" max="1" width="16.578125" customWidth="1"/>
  </cols>
  <sheetData>
    <row r="1" spans="1:8" x14ac:dyDescent="0.55000000000000004">
      <c r="B1" t="s">
        <v>109</v>
      </c>
      <c r="C1" t="s">
        <v>110</v>
      </c>
    </row>
    <row r="2" spans="1:8" x14ac:dyDescent="0.55000000000000004">
      <c r="A2" t="s">
        <v>144</v>
      </c>
      <c r="B2">
        <v>1026</v>
      </c>
      <c r="C2">
        <v>422</v>
      </c>
    </row>
    <row r="3" spans="1:8" x14ac:dyDescent="0.55000000000000004">
      <c r="A3" t="s">
        <v>112</v>
      </c>
      <c r="B3">
        <v>1262</v>
      </c>
      <c r="C3">
        <v>1794</v>
      </c>
      <c r="E3" t="s">
        <v>143</v>
      </c>
    </row>
    <row r="5" spans="1:8" x14ac:dyDescent="0.55000000000000004">
      <c r="A5" t="s">
        <v>134</v>
      </c>
    </row>
    <row r="7" spans="1:8" x14ac:dyDescent="0.55000000000000004">
      <c r="A7" t="s">
        <v>145</v>
      </c>
    </row>
    <row r="8" spans="1:8" x14ac:dyDescent="0.55000000000000004">
      <c r="A8" t="s">
        <v>146</v>
      </c>
    </row>
    <row r="9" spans="1:8" x14ac:dyDescent="0.55000000000000004">
      <c r="A9" t="s">
        <v>147</v>
      </c>
    </row>
    <row r="10" spans="1:8" x14ac:dyDescent="0.55000000000000004">
      <c r="A10" t="s">
        <v>148</v>
      </c>
    </row>
    <row r="11" spans="1:8" x14ac:dyDescent="0.55000000000000004">
      <c r="A11" t="s">
        <v>149</v>
      </c>
      <c r="H11" t="s">
        <v>129</v>
      </c>
    </row>
    <row r="13" spans="1:8" x14ac:dyDescent="0.55000000000000004">
      <c r="A13" t="s">
        <v>130</v>
      </c>
    </row>
    <row r="14" spans="1:8" x14ac:dyDescent="0.55000000000000004">
      <c r="A14" s="2" t="s">
        <v>131</v>
      </c>
    </row>
    <row r="15" spans="1:8" x14ac:dyDescent="0.55000000000000004">
      <c r="A15" s="2" t="s">
        <v>151</v>
      </c>
    </row>
    <row r="17" spans="1:10" x14ac:dyDescent="0.55000000000000004">
      <c r="A17" t="s">
        <v>152</v>
      </c>
    </row>
    <row r="18" spans="1:10" x14ac:dyDescent="0.55000000000000004">
      <c r="A18" t="s">
        <v>153</v>
      </c>
      <c r="B18" s="2"/>
      <c r="C18" s="2"/>
      <c r="D18" s="2"/>
      <c r="E18" s="2"/>
      <c r="F18" s="2"/>
      <c r="G18" s="2"/>
      <c r="H18" s="2"/>
      <c r="I18" s="2"/>
      <c r="J18" s="2"/>
    </row>
    <row r="19" spans="1:10" x14ac:dyDescent="0.55000000000000004">
      <c r="B19" s="2"/>
      <c r="C19" s="2"/>
      <c r="D19" s="2"/>
      <c r="E19" s="2"/>
      <c r="F19" s="2"/>
      <c r="G19" s="2"/>
      <c r="H19" s="2"/>
      <c r="I19" s="2"/>
      <c r="J19" s="2"/>
    </row>
  </sheetData>
  <pageMargins left="0.7" right="0.7" top="0.75" bottom="0.75" header="0.3" footer="0.3"/>
  <pageSetup paperSize="261"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79D8-B1D5-4A2A-B5D6-40927F79D412}">
  <dimension ref="A1:U23"/>
  <sheetViews>
    <sheetView topLeftCell="Q1" workbookViewId="0">
      <selection activeCell="Y15" sqref="Y15"/>
    </sheetView>
  </sheetViews>
  <sheetFormatPr defaultRowHeight="14.4" x14ac:dyDescent="0.55000000000000004"/>
  <cols>
    <col min="1" max="1" width="16.83984375" customWidth="1"/>
    <col min="9" max="9" width="10.578125" bestFit="1" customWidth="1"/>
    <col min="16" max="16" width="17" customWidth="1"/>
    <col min="17" max="17" width="20.15625" customWidth="1"/>
    <col min="19" max="19" width="17.41796875" customWidth="1"/>
  </cols>
  <sheetData>
    <row r="1" spans="1:21" x14ac:dyDescent="0.55000000000000004">
      <c r="K1" s="2" t="s">
        <v>83</v>
      </c>
    </row>
    <row r="2" spans="1:21" x14ac:dyDescent="0.55000000000000004">
      <c r="A2" s="1" t="s">
        <v>82</v>
      </c>
      <c r="B2" s="1" t="s">
        <v>79</v>
      </c>
      <c r="C2" s="1" t="s">
        <v>80</v>
      </c>
      <c r="D2" s="1" t="s">
        <v>71</v>
      </c>
      <c r="E2" s="1" t="s">
        <v>72</v>
      </c>
      <c r="F2" s="1" t="s">
        <v>81</v>
      </c>
      <c r="G2" s="3" t="s">
        <v>1</v>
      </c>
      <c r="H2" s="1"/>
      <c r="I2" s="1" t="s">
        <v>79</v>
      </c>
      <c r="J2" s="1" t="s">
        <v>80</v>
      </c>
      <c r="K2" s="1" t="s">
        <v>71</v>
      </c>
      <c r="L2" s="1" t="s">
        <v>72</v>
      </c>
      <c r="M2" s="1" t="s">
        <v>81</v>
      </c>
      <c r="N2" s="3" t="s">
        <v>1</v>
      </c>
      <c r="P2" s="3" t="s">
        <v>84</v>
      </c>
      <c r="Q2" s="3" t="s">
        <v>85</v>
      </c>
      <c r="S2" t="s">
        <v>143</v>
      </c>
    </row>
    <row r="3" spans="1:21" x14ac:dyDescent="0.55000000000000004">
      <c r="A3" s="1" t="s">
        <v>35</v>
      </c>
      <c r="B3" s="1">
        <v>12</v>
      </c>
      <c r="C3" s="1">
        <v>29</v>
      </c>
      <c r="D3" s="1">
        <v>30</v>
      </c>
      <c r="E3" s="1">
        <v>27</v>
      </c>
      <c r="F3" s="1">
        <v>26</v>
      </c>
      <c r="G3" s="3">
        <v>124</v>
      </c>
      <c r="H3" s="1"/>
      <c r="I3" s="1"/>
      <c r="J3" s="1"/>
      <c r="K3" s="1"/>
      <c r="L3" s="1"/>
    </row>
    <row r="4" spans="1:21" x14ac:dyDescent="0.55000000000000004">
      <c r="A4" s="1">
        <v>0</v>
      </c>
      <c r="B4" s="1">
        <v>1389</v>
      </c>
      <c r="C4" s="1">
        <v>2046</v>
      </c>
      <c r="D4" s="1">
        <v>1006</v>
      </c>
      <c r="E4" s="1">
        <v>694</v>
      </c>
      <c r="F4" s="1">
        <v>854</v>
      </c>
      <c r="G4" s="3">
        <v>5989</v>
      </c>
      <c r="H4" s="1"/>
      <c r="I4" s="1">
        <f>B4/(B$13-B4)</f>
        <v>2.8289205702647657</v>
      </c>
      <c r="J4" s="1">
        <f t="shared" ref="J4:J12" si="0">C4/(C$13-C4)</f>
        <v>1.7353689567430026</v>
      </c>
      <c r="K4" s="1">
        <f t="shared" ref="K4:K12" si="1">D4/(D$13-D4)</f>
        <v>1.2062350119904077</v>
      </c>
      <c r="L4" s="1">
        <f t="shared" ref="L4:L12" si="2">E4/(E$13-E4)</f>
        <v>0.97335203366058909</v>
      </c>
      <c r="M4" s="1">
        <f t="shared" ref="M4:M12" si="3">F4/(F$13-F4)</f>
        <v>0.97266514806378135</v>
      </c>
      <c r="N4" s="1">
        <f t="shared" ref="N4:N12" si="4">G4/(G$13-G4)</f>
        <v>1.4625152625152624</v>
      </c>
      <c r="P4" s="1">
        <f>M4/I4</f>
        <v>0.34382907681736258</v>
      </c>
      <c r="Q4">
        <f>_xlfn.HYPGEOM.DIST(F$13-F4, F$13, B$13+F$13-(B4+F4), B$13+F$13, TRUE)</f>
        <v>1</v>
      </c>
      <c r="T4" t="s">
        <v>109</v>
      </c>
      <c r="U4" t="s">
        <v>110</v>
      </c>
    </row>
    <row r="5" spans="1:21" x14ac:dyDescent="0.55000000000000004">
      <c r="A5" s="1">
        <v>1</v>
      </c>
      <c r="B5" s="1">
        <v>290</v>
      </c>
      <c r="C5" s="1">
        <v>696</v>
      </c>
      <c r="D5" s="1">
        <v>423</v>
      </c>
      <c r="E5" s="1">
        <v>336</v>
      </c>
      <c r="F5" s="1">
        <v>357</v>
      </c>
      <c r="G5" s="3">
        <v>2102</v>
      </c>
      <c r="H5" s="1"/>
      <c r="I5" s="1">
        <f t="shared" ref="I5:I12" si="5">B5/(B$13-B5)</f>
        <v>0.18238993710691823</v>
      </c>
      <c r="J5" s="1">
        <f t="shared" si="0"/>
        <v>0.27520759193357058</v>
      </c>
      <c r="K5" s="1">
        <f t="shared" si="1"/>
        <v>0.2985179957657022</v>
      </c>
      <c r="L5" s="1">
        <f t="shared" si="2"/>
        <v>0.31372549019607843</v>
      </c>
      <c r="M5" s="1">
        <f t="shared" si="3"/>
        <v>0.25963636363636361</v>
      </c>
      <c r="N5" s="1">
        <f t="shared" si="4"/>
        <v>0.26334252067151093</v>
      </c>
      <c r="P5" s="1">
        <f t="shared" ref="P5:P12" si="6">M5/I5</f>
        <v>1.4235235109717868</v>
      </c>
      <c r="Q5">
        <f t="shared" ref="Q5:Q12" si="7">_xlfn.HYPGEOM.DIST(F$13-F5, F$13, B$13+F$13-(B5+F5), B$13+F$13, TRUE)</f>
        <v>2.9451506293850739E-5</v>
      </c>
      <c r="S5" t="s">
        <v>155</v>
      </c>
      <c r="T5">
        <v>2325</v>
      </c>
      <c r="U5">
        <v>2112</v>
      </c>
    </row>
    <row r="6" spans="1:21" x14ac:dyDescent="0.55000000000000004">
      <c r="A6" s="1">
        <v>2</v>
      </c>
      <c r="B6" s="1">
        <v>111</v>
      </c>
      <c r="C6" s="1">
        <v>276</v>
      </c>
      <c r="D6" s="1">
        <v>201</v>
      </c>
      <c r="E6" s="1">
        <v>174</v>
      </c>
      <c r="F6" s="1">
        <v>232</v>
      </c>
      <c r="G6" s="3">
        <v>994</v>
      </c>
      <c r="H6" s="1"/>
      <c r="I6" s="1">
        <f t="shared" si="5"/>
        <v>6.2747314867156581E-2</v>
      </c>
      <c r="J6" s="1">
        <f t="shared" si="0"/>
        <v>9.3591047812817907E-2</v>
      </c>
      <c r="K6" s="1">
        <f t="shared" si="1"/>
        <v>0.12263575350823673</v>
      </c>
      <c r="L6" s="1">
        <f t="shared" si="2"/>
        <v>0.14111922141119221</v>
      </c>
      <c r="M6" s="1">
        <f t="shared" si="3"/>
        <v>0.15466666666666667</v>
      </c>
      <c r="N6" s="1">
        <f t="shared" si="4"/>
        <v>0.10935093509350935</v>
      </c>
      <c r="P6" s="1">
        <f t="shared" si="6"/>
        <v>2.4649129129129133</v>
      </c>
      <c r="Q6">
        <f t="shared" si="7"/>
        <v>8.7289803794205138E-15</v>
      </c>
      <c r="S6" t="s">
        <v>156</v>
      </c>
      <c r="T6">
        <v>18</v>
      </c>
      <c r="U6">
        <v>115</v>
      </c>
    </row>
    <row r="7" spans="1:21" x14ac:dyDescent="0.55000000000000004">
      <c r="A7" s="1">
        <v>3</v>
      </c>
      <c r="B7" s="1">
        <v>49</v>
      </c>
      <c r="C7" s="1">
        <v>109</v>
      </c>
      <c r="D7" s="1">
        <v>103</v>
      </c>
      <c r="E7" s="1">
        <v>94</v>
      </c>
      <c r="F7" s="1">
        <v>121</v>
      </c>
      <c r="G7" s="3">
        <v>476</v>
      </c>
      <c r="H7" s="1"/>
      <c r="I7" s="1">
        <f t="shared" si="5"/>
        <v>2.6761332605133806E-2</v>
      </c>
      <c r="J7" s="1">
        <f t="shared" si="0"/>
        <v>3.4980744544287547E-2</v>
      </c>
      <c r="K7" s="1">
        <f t="shared" si="1"/>
        <v>5.9297639608520435E-2</v>
      </c>
      <c r="L7" s="1">
        <f t="shared" si="2"/>
        <v>7.1591774562071595E-2</v>
      </c>
      <c r="M7" s="1">
        <f t="shared" si="3"/>
        <v>7.5108628181253884E-2</v>
      </c>
      <c r="N7" s="1">
        <f t="shared" si="4"/>
        <v>4.9542048293089093E-2</v>
      </c>
      <c r="P7" s="1">
        <f t="shared" si="6"/>
        <v>2.8066101673444055</v>
      </c>
      <c r="Q7">
        <f t="shared" si="7"/>
        <v>2.8293803505422463E-10</v>
      </c>
    </row>
    <row r="8" spans="1:21" x14ac:dyDescent="0.55000000000000004">
      <c r="A8" s="1">
        <v>4</v>
      </c>
      <c r="B8" s="1">
        <v>16</v>
      </c>
      <c r="C8" s="1">
        <v>44</v>
      </c>
      <c r="D8" s="1">
        <v>44</v>
      </c>
      <c r="E8" s="1">
        <v>41</v>
      </c>
      <c r="F8" s="1">
        <v>53</v>
      </c>
      <c r="G8" s="3">
        <v>198</v>
      </c>
      <c r="H8" s="1"/>
      <c r="I8" s="1">
        <f t="shared" si="5"/>
        <v>8.5836909871244635E-3</v>
      </c>
      <c r="J8" s="1">
        <f t="shared" si="0"/>
        <v>1.3832128261552971E-2</v>
      </c>
      <c r="K8" s="1">
        <f t="shared" si="1"/>
        <v>2.4498886414253896E-2</v>
      </c>
      <c r="L8" s="1">
        <f t="shared" si="2"/>
        <v>3.0014641288433383E-2</v>
      </c>
      <c r="M8" s="1">
        <f t="shared" si="3"/>
        <v>3.1566408576533651E-2</v>
      </c>
      <c r="N8" s="1">
        <f t="shared" si="4"/>
        <v>2.0028322880841595E-2</v>
      </c>
      <c r="P8" s="1">
        <f t="shared" si="6"/>
        <v>3.6774865991661705</v>
      </c>
      <c r="Q8">
        <f t="shared" si="7"/>
        <v>7.3154180625777885E-7</v>
      </c>
      <c r="S8" s="2" t="s">
        <v>154</v>
      </c>
    </row>
    <row r="9" spans="1:21" x14ac:dyDescent="0.55000000000000004">
      <c r="A9" s="1">
        <v>5</v>
      </c>
      <c r="B9" s="1">
        <v>4</v>
      </c>
      <c r="C9" s="1">
        <v>14</v>
      </c>
      <c r="D9" s="1">
        <v>19</v>
      </c>
      <c r="E9" s="1">
        <v>14</v>
      </c>
      <c r="F9" s="1">
        <v>38</v>
      </c>
      <c r="G9" s="3">
        <v>89</v>
      </c>
      <c r="I9" s="1">
        <f t="shared" si="5"/>
        <v>2.1321961620469083E-3</v>
      </c>
      <c r="J9" s="1">
        <f t="shared" si="0"/>
        <v>4.3600124571784487E-3</v>
      </c>
      <c r="K9" s="1">
        <f t="shared" si="1"/>
        <v>1.043382756727073E-2</v>
      </c>
      <c r="L9" s="1">
        <f t="shared" si="2"/>
        <v>1.0050251256281407E-2</v>
      </c>
      <c r="M9" s="1">
        <f t="shared" si="3"/>
        <v>2.2432113341204249E-2</v>
      </c>
      <c r="N9" s="1">
        <f t="shared" si="4"/>
        <v>8.9044522261130573E-3</v>
      </c>
      <c r="P9" s="1">
        <f t="shared" si="6"/>
        <v>10.520661157024794</v>
      </c>
      <c r="Q9">
        <f t="shared" si="7"/>
        <v>5.6364435752414378E-9</v>
      </c>
    </row>
    <row r="10" spans="1:21" x14ac:dyDescent="0.55000000000000004">
      <c r="A10" s="1">
        <v>6</v>
      </c>
      <c r="B10" s="1">
        <v>1</v>
      </c>
      <c r="C10" s="1">
        <v>4</v>
      </c>
      <c r="D10" s="1">
        <v>5</v>
      </c>
      <c r="E10" s="1">
        <v>10</v>
      </c>
      <c r="F10" s="1">
        <v>11</v>
      </c>
      <c r="G10" s="3">
        <v>31</v>
      </c>
      <c r="I10" s="1">
        <f t="shared" si="5"/>
        <v>5.3219797764768491E-4</v>
      </c>
      <c r="J10" s="1">
        <f t="shared" si="0"/>
        <v>1.2418503570319776E-3</v>
      </c>
      <c r="K10" s="1">
        <f t="shared" si="1"/>
        <v>2.7247956403269754E-3</v>
      </c>
      <c r="L10" s="1">
        <f t="shared" si="2"/>
        <v>7.1581961345740875E-3</v>
      </c>
      <c r="M10" s="1">
        <f t="shared" si="3"/>
        <v>6.3916327716443929E-3</v>
      </c>
      <c r="N10" s="1">
        <f t="shared" si="4"/>
        <v>3.0836566199144533E-3</v>
      </c>
      <c r="P10" s="1">
        <f t="shared" si="6"/>
        <v>12.009877977919816</v>
      </c>
      <c r="Q10">
        <f t="shared" si="7"/>
        <v>2.0438330728181999E-3</v>
      </c>
      <c r="S10" t="s">
        <v>157</v>
      </c>
    </row>
    <row r="11" spans="1:21" x14ac:dyDescent="0.55000000000000004">
      <c r="A11" s="1">
        <v>7</v>
      </c>
      <c r="B11" s="1">
        <v>3</v>
      </c>
      <c r="C11" s="1">
        <v>4</v>
      </c>
      <c r="D11" s="1">
        <v>1</v>
      </c>
      <c r="E11" s="1">
        <v>4</v>
      </c>
      <c r="F11" s="1">
        <v>7</v>
      </c>
      <c r="G11" s="3">
        <v>19</v>
      </c>
      <c r="I11" s="1">
        <f t="shared" si="5"/>
        <v>1.5982951518380393E-3</v>
      </c>
      <c r="J11" s="1">
        <f t="shared" si="0"/>
        <v>1.2418503570319776E-3</v>
      </c>
      <c r="K11" s="1">
        <f t="shared" si="1"/>
        <v>5.4377379010331697E-4</v>
      </c>
      <c r="L11" s="1">
        <f t="shared" si="2"/>
        <v>2.851033499643621E-3</v>
      </c>
      <c r="M11" s="1">
        <f t="shared" si="3"/>
        <v>4.0579710144927538E-3</v>
      </c>
      <c r="N11" s="1">
        <f t="shared" si="4"/>
        <v>1.8877297565822156E-3</v>
      </c>
      <c r="P11" s="1">
        <f t="shared" si="6"/>
        <v>2.5389371980676332</v>
      </c>
      <c r="Q11">
        <f t="shared" si="7"/>
        <v>0.13998828955780479</v>
      </c>
      <c r="S11" t="s">
        <v>158</v>
      </c>
    </row>
    <row r="12" spans="1:21" x14ac:dyDescent="0.55000000000000004">
      <c r="A12" s="1" t="s">
        <v>0</v>
      </c>
      <c r="B12" s="1">
        <v>5</v>
      </c>
      <c r="C12" s="1">
        <v>3</v>
      </c>
      <c r="D12" s="1">
        <v>8</v>
      </c>
      <c r="E12" s="1">
        <v>13</v>
      </c>
      <c r="F12" s="1">
        <v>33</v>
      </c>
      <c r="G12" s="3">
        <v>62</v>
      </c>
      <c r="I12" s="1">
        <f t="shared" si="5"/>
        <v>2.6666666666666666E-3</v>
      </c>
      <c r="J12" s="1">
        <f t="shared" si="0"/>
        <v>9.3109869646182495E-4</v>
      </c>
      <c r="K12" s="1">
        <f t="shared" si="1"/>
        <v>4.3668122270742356E-3</v>
      </c>
      <c r="L12" s="1">
        <f t="shared" si="2"/>
        <v>9.3256814921090381E-3</v>
      </c>
      <c r="M12" s="1">
        <f t="shared" si="3"/>
        <v>1.9423190111830489E-2</v>
      </c>
      <c r="N12" s="1">
        <f t="shared" si="4"/>
        <v>6.1863899421273202E-3</v>
      </c>
      <c r="P12" s="1">
        <f t="shared" si="6"/>
        <v>7.2836962919364341</v>
      </c>
      <c r="Q12">
        <f t="shared" si="7"/>
        <v>5.732505958143935E-7</v>
      </c>
      <c r="S12" t="s">
        <v>159</v>
      </c>
    </row>
    <row r="13" spans="1:21" x14ac:dyDescent="0.55000000000000004">
      <c r="A13" s="3" t="s">
        <v>1</v>
      </c>
      <c r="B13" s="3">
        <v>1880</v>
      </c>
      <c r="C13" s="3">
        <v>3225</v>
      </c>
      <c r="D13" s="3">
        <v>1840</v>
      </c>
      <c r="E13" s="3">
        <v>1407</v>
      </c>
      <c r="F13" s="3">
        <v>1732</v>
      </c>
      <c r="G13" s="3">
        <v>10084</v>
      </c>
      <c r="S13" t="s">
        <v>160</v>
      </c>
    </row>
    <row r="14" spans="1:21" x14ac:dyDescent="0.55000000000000004">
      <c r="S14" t="s">
        <v>161</v>
      </c>
    </row>
    <row r="15" spans="1:21" x14ac:dyDescent="0.55000000000000004">
      <c r="A15" s="2" t="s">
        <v>86</v>
      </c>
      <c r="B15">
        <f>SUM(B9:B12)</f>
        <v>13</v>
      </c>
      <c r="C15">
        <f>SUM(C9:C12)</f>
        <v>25</v>
      </c>
      <c r="D15">
        <f t="shared" ref="D15:G15" si="8">SUM(D9:D12)</f>
        <v>33</v>
      </c>
      <c r="E15">
        <f t="shared" si="8"/>
        <v>41</v>
      </c>
      <c r="F15">
        <f t="shared" si="8"/>
        <v>89</v>
      </c>
      <c r="G15">
        <f t="shared" si="8"/>
        <v>201</v>
      </c>
      <c r="I15" s="1">
        <f t="shared" ref="I15" si="9">B15/(B$13-B15)</f>
        <v>6.9630423138725226E-3</v>
      </c>
      <c r="J15" s="1">
        <f t="shared" ref="J15" si="10">C15/(C$13-C15)</f>
        <v>7.8125E-3</v>
      </c>
      <c r="K15" s="1">
        <f t="shared" ref="K15" si="11">D15/(D$13-D15)</f>
        <v>1.8262313226342003E-2</v>
      </c>
      <c r="L15" s="1">
        <f t="shared" ref="L15" si="12">E15/(E$13-E15)</f>
        <v>3.0014641288433383E-2</v>
      </c>
      <c r="M15" s="1">
        <f t="shared" ref="M15" si="13">F15/(F$13-F15)</f>
        <v>5.4169202678027994E-2</v>
      </c>
      <c r="N15" s="1">
        <f t="shared" ref="N15" si="14">G15/(G$13-G15)</f>
        <v>2.0337954062531621E-2</v>
      </c>
      <c r="P15" s="1">
        <f t="shared" ref="P15" si="15">M15/I15</f>
        <v>7.7795308769137126</v>
      </c>
      <c r="Q15">
        <f t="shared" ref="Q15" si="16">_xlfn.HYPGEOM.DIST(F$13-F15, F$13, B$13+F$13-(B15+F15), B$13+F$13, TRUE)</f>
        <v>3.4817043863650229E-17</v>
      </c>
    </row>
    <row r="16" spans="1:21" x14ac:dyDescent="0.55000000000000004">
      <c r="A16" t="s">
        <v>108</v>
      </c>
      <c r="B16">
        <f>SUM(B5:B12)</f>
        <v>479</v>
      </c>
      <c r="C16">
        <f t="shared" ref="C16:G16" si="17">SUM(C5:C12)</f>
        <v>1150</v>
      </c>
      <c r="D16">
        <f t="shared" si="17"/>
        <v>804</v>
      </c>
      <c r="E16">
        <f t="shared" si="17"/>
        <v>686</v>
      </c>
      <c r="F16">
        <f t="shared" si="17"/>
        <v>852</v>
      </c>
      <c r="G16">
        <f t="shared" si="17"/>
        <v>3971</v>
      </c>
      <c r="I16" s="1">
        <f t="shared" ref="I16" si="18">B16/(B$13-B16)</f>
        <v>0.34189864382583868</v>
      </c>
      <c r="J16" s="1">
        <f t="shared" ref="J16" si="19">C16/(C$13-C16)</f>
        <v>0.55421686746987953</v>
      </c>
      <c r="K16" s="1">
        <f t="shared" ref="K16" si="20">D16/(D$13-D16)</f>
        <v>0.77606177606177607</v>
      </c>
      <c r="L16" s="1">
        <f t="shared" ref="L16" si="21">E16/(E$13-E16)</f>
        <v>0.95145631067961167</v>
      </c>
      <c r="M16" s="1">
        <f t="shared" ref="M16" si="22">F16/(F$13-F16)</f>
        <v>0.96818181818181814</v>
      </c>
      <c r="N16" s="1">
        <f t="shared" ref="N16" si="23">G16/(G$13-G16)</f>
        <v>0.64959921478815641</v>
      </c>
      <c r="P16" s="3">
        <f t="shared" ref="P16" si="24">M16/I16</f>
        <v>2.831780223951414</v>
      </c>
      <c r="Q16">
        <f t="shared" ref="Q16" si="25">_xlfn.HYPGEOM.DIST(F$13-F16, F$13, B$13+F$13-(B16+F16), B$13+F$13, TRUE)</f>
        <v>7.9153494858955012E-50</v>
      </c>
    </row>
    <row r="23" spans="17:17" x14ac:dyDescent="0.55000000000000004">
      <c r="Q23"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E022-B184-4134-8297-D01823745266}">
  <dimension ref="A1:A2"/>
  <sheetViews>
    <sheetView workbookViewId="0">
      <selection activeCell="A2" sqref="A2"/>
    </sheetView>
  </sheetViews>
  <sheetFormatPr defaultRowHeight="14.4" x14ac:dyDescent="0.55000000000000004"/>
  <sheetData>
    <row r="1" spans="1:1" x14ac:dyDescent="0.55000000000000004">
      <c r="A1" t="s">
        <v>102</v>
      </c>
    </row>
    <row r="2" spans="1:1" x14ac:dyDescent="0.55000000000000004">
      <c r="A2" s="6" t="s">
        <v>103</v>
      </c>
    </row>
  </sheetData>
  <hyperlinks>
    <hyperlink ref="A2" r:id="rId1" xr:uid="{BFA5AA4F-ECF0-4824-94CA-EA8A5C2BEB4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F4F9-F7E3-480E-B12A-5325BC0F067A}">
  <dimension ref="A1:S66"/>
  <sheetViews>
    <sheetView topLeftCell="G1" workbookViewId="0">
      <selection activeCell="T53" sqref="T53"/>
    </sheetView>
  </sheetViews>
  <sheetFormatPr defaultRowHeight="15" customHeight="1" x14ac:dyDescent="0.55000000000000004"/>
  <cols>
    <col min="1" max="1" width="42.578125" customWidth="1"/>
    <col min="15" max="15" width="18" customWidth="1"/>
  </cols>
  <sheetData>
    <row r="1" spans="1:13" ht="15" customHeight="1" x14ac:dyDescent="0.55000000000000004">
      <c r="C1" s="2" t="s">
        <v>92</v>
      </c>
      <c r="I1" s="2" t="s">
        <v>83</v>
      </c>
      <c r="J1" s="2"/>
      <c r="K1" s="2"/>
      <c r="L1" s="2"/>
      <c r="M1" s="2"/>
    </row>
    <row r="2" spans="1:13" ht="15" customHeight="1" x14ac:dyDescent="0.55000000000000004">
      <c r="A2" s="1"/>
      <c r="B2" s="1" t="s">
        <v>35</v>
      </c>
      <c r="C2" s="1" t="s">
        <v>89</v>
      </c>
      <c r="D2" s="1" t="s">
        <v>90</v>
      </c>
      <c r="E2" s="1" t="s">
        <v>91</v>
      </c>
      <c r="F2" s="1" t="s">
        <v>1</v>
      </c>
      <c r="I2" s="3" t="s">
        <v>93</v>
      </c>
      <c r="J2" s="3" t="s">
        <v>94</v>
      </c>
      <c r="K2" s="2"/>
      <c r="L2" s="2" t="s">
        <v>84</v>
      </c>
      <c r="M2" s="2" t="s">
        <v>78</v>
      </c>
    </row>
    <row r="3" spans="1:13" ht="15" customHeight="1" x14ac:dyDescent="0.55000000000000004">
      <c r="A3" s="1" t="s">
        <v>35</v>
      </c>
      <c r="B3" s="1">
        <v>10</v>
      </c>
      <c r="C3" s="1">
        <v>27</v>
      </c>
      <c r="D3" s="1">
        <v>227</v>
      </c>
      <c r="E3" s="1">
        <v>111</v>
      </c>
      <c r="F3" s="1">
        <v>375</v>
      </c>
    </row>
    <row r="4" spans="1:13" ht="15" customHeight="1" x14ac:dyDescent="0.55000000000000004">
      <c r="A4" s="1" t="s">
        <v>7</v>
      </c>
      <c r="B4" s="1">
        <v>21</v>
      </c>
      <c r="C4" s="1">
        <v>153</v>
      </c>
      <c r="D4" s="1">
        <v>1875</v>
      </c>
      <c r="E4" s="1">
        <v>1002</v>
      </c>
      <c r="F4" s="1">
        <v>3051</v>
      </c>
      <c r="I4">
        <f>C4/(C$66-C4)</f>
        <v>0.31874999999999998</v>
      </c>
      <c r="J4">
        <f t="shared" ref="J4:J65" si="0">D4/(D$66-D4)</f>
        <v>0.5077173030056864</v>
      </c>
      <c r="L4">
        <f>I4/J4</f>
        <v>0.62780999999999998</v>
      </c>
      <c r="M4">
        <f>_xlfn.HYPGEOM.DIST(C$66-C4, C$66, C$66+D$66-(C4+D4), C$66+D$66, TRUE)</f>
        <v>0.99999969475954464</v>
      </c>
    </row>
    <row r="5" spans="1:13" ht="15" customHeight="1" x14ac:dyDescent="0.55000000000000004">
      <c r="A5" s="1" t="s">
        <v>8</v>
      </c>
      <c r="B5" s="1"/>
      <c r="C5" s="1">
        <v>74</v>
      </c>
      <c r="D5" s="1">
        <v>294</v>
      </c>
      <c r="E5" s="1">
        <v>164</v>
      </c>
      <c r="F5" s="1">
        <v>532</v>
      </c>
      <c r="I5">
        <f t="shared" ref="I5:I65" si="1">C5/(C$66-C5)</f>
        <v>0.13237924865831843</v>
      </c>
      <c r="J5">
        <f t="shared" si="0"/>
        <v>5.5745164960182024E-2</v>
      </c>
      <c r="L5" s="2">
        <f t="shared" ref="L5:L65" si="2">I5/J5</f>
        <v>2.3747216238910593</v>
      </c>
      <c r="M5">
        <f t="shared" ref="M5:M65" si="3">_xlfn.HYPGEOM.DIST(C$66-C5, C$66, C$66+D$66-(C5+D5), C$66+D$66, TRUE)</f>
        <v>3.5352225470053896E-9</v>
      </c>
    </row>
    <row r="6" spans="1:13" ht="15" customHeight="1" x14ac:dyDescent="0.55000000000000004">
      <c r="A6" s="1" t="s">
        <v>9</v>
      </c>
      <c r="B6" s="1">
        <v>9</v>
      </c>
      <c r="C6" s="1">
        <v>172</v>
      </c>
      <c r="D6" s="1">
        <v>953</v>
      </c>
      <c r="E6" s="1">
        <v>908</v>
      </c>
      <c r="F6" s="1">
        <v>2042</v>
      </c>
      <c r="I6">
        <f t="shared" si="1"/>
        <v>0.37310195227765725</v>
      </c>
      <c r="J6">
        <f t="shared" si="0"/>
        <v>0.20650054171180932</v>
      </c>
      <c r="L6">
        <f t="shared" si="2"/>
        <v>1.806784375405444</v>
      </c>
      <c r="M6">
        <f t="shared" si="3"/>
        <v>1.9160778738949756E-9</v>
      </c>
    </row>
    <row r="7" spans="1:13" ht="15" customHeight="1" x14ac:dyDescent="0.55000000000000004">
      <c r="A7" s="1" t="s">
        <v>10</v>
      </c>
      <c r="B7" s="1">
        <v>1</v>
      </c>
      <c r="C7" s="1"/>
      <c r="D7" s="1">
        <v>30</v>
      </c>
      <c r="E7" s="1">
        <v>25</v>
      </c>
      <c r="F7" s="1">
        <v>56</v>
      </c>
      <c r="I7">
        <f t="shared" si="1"/>
        <v>0</v>
      </c>
      <c r="J7">
        <f t="shared" si="0"/>
        <v>5.4171180931744311E-3</v>
      </c>
      <c r="L7">
        <f t="shared" si="2"/>
        <v>0</v>
      </c>
      <c r="M7">
        <f t="shared" si="3"/>
        <v>1</v>
      </c>
    </row>
    <row r="8" spans="1:13" ht="15" customHeight="1" x14ac:dyDescent="0.55000000000000004">
      <c r="A8" s="1" t="s">
        <v>11</v>
      </c>
      <c r="B8" s="1">
        <v>10</v>
      </c>
      <c r="C8" s="1">
        <v>52</v>
      </c>
      <c r="D8" s="1">
        <v>511</v>
      </c>
      <c r="E8" s="1">
        <v>619</v>
      </c>
      <c r="F8" s="1">
        <v>1192</v>
      </c>
      <c r="I8">
        <f t="shared" si="1"/>
        <v>8.9500860585197933E-2</v>
      </c>
      <c r="J8">
        <f t="shared" si="0"/>
        <v>0.10104805220486454</v>
      </c>
      <c r="L8">
        <f t="shared" si="2"/>
        <v>0.88572573772866137</v>
      </c>
      <c r="M8">
        <f t="shared" si="3"/>
        <v>0.80731891904897857</v>
      </c>
    </row>
    <row r="9" spans="1:13" ht="15" customHeight="1" x14ac:dyDescent="0.55000000000000004">
      <c r="A9" s="1" t="s">
        <v>12</v>
      </c>
      <c r="B9" s="1">
        <v>5</v>
      </c>
      <c r="C9" s="1">
        <v>56</v>
      </c>
      <c r="D9" s="1">
        <v>347</v>
      </c>
      <c r="E9" s="1">
        <v>307</v>
      </c>
      <c r="F9" s="1">
        <v>715</v>
      </c>
      <c r="I9">
        <f t="shared" si="1"/>
        <v>9.7053726169844021E-2</v>
      </c>
      <c r="J9">
        <f t="shared" si="0"/>
        <v>6.6462363531890445E-2</v>
      </c>
      <c r="L9">
        <f t="shared" si="2"/>
        <v>1.4602809923134168</v>
      </c>
      <c r="M9">
        <f t="shared" si="3"/>
        <v>9.1393282221170959E-3</v>
      </c>
    </row>
    <row r="10" spans="1:13" ht="15" customHeight="1" x14ac:dyDescent="0.55000000000000004">
      <c r="A10" s="1" t="s">
        <v>13</v>
      </c>
      <c r="B10" s="1"/>
      <c r="C10" s="1">
        <v>28</v>
      </c>
      <c r="D10" s="1">
        <v>109</v>
      </c>
      <c r="E10" s="1">
        <v>37</v>
      </c>
      <c r="F10" s="1">
        <v>174</v>
      </c>
      <c r="I10">
        <f t="shared" si="1"/>
        <v>4.6280991735537187E-2</v>
      </c>
      <c r="J10">
        <f t="shared" si="0"/>
        <v>1.9967026928008794E-2</v>
      </c>
      <c r="L10" s="2">
        <f t="shared" si="2"/>
        <v>2.3178709530669495</v>
      </c>
      <c r="M10">
        <f t="shared" si="3"/>
        <v>2.328933999770113E-4</v>
      </c>
    </row>
    <row r="11" spans="1:13" ht="15" customHeight="1" x14ac:dyDescent="0.55000000000000004">
      <c r="A11" s="1" t="s">
        <v>14</v>
      </c>
      <c r="B11" s="1">
        <v>3</v>
      </c>
      <c r="C11" s="1">
        <v>44</v>
      </c>
      <c r="D11" s="1">
        <v>213</v>
      </c>
      <c r="E11" s="1">
        <v>233</v>
      </c>
      <c r="F11" s="1">
        <v>493</v>
      </c>
      <c r="I11">
        <f t="shared" si="1"/>
        <v>7.4702886247877756E-2</v>
      </c>
      <c r="J11">
        <f t="shared" si="0"/>
        <v>3.9775910364145656E-2</v>
      </c>
      <c r="L11">
        <f t="shared" si="2"/>
        <v>1.878093689471293</v>
      </c>
      <c r="M11">
        <f t="shared" si="3"/>
        <v>3.4922332324270903E-4</v>
      </c>
    </row>
    <row r="12" spans="1:13" ht="15" customHeight="1" x14ac:dyDescent="0.55000000000000004">
      <c r="A12" s="1" t="s">
        <v>15</v>
      </c>
      <c r="B12" s="1"/>
      <c r="C12" s="1">
        <v>20</v>
      </c>
      <c r="D12" s="1">
        <v>39</v>
      </c>
      <c r="E12" s="1">
        <v>44</v>
      </c>
      <c r="F12" s="1">
        <v>103</v>
      </c>
      <c r="I12">
        <f t="shared" si="1"/>
        <v>3.2626427406199018E-2</v>
      </c>
      <c r="J12">
        <f t="shared" si="0"/>
        <v>7.0537167661421599E-3</v>
      </c>
      <c r="L12" s="2">
        <f t="shared" si="2"/>
        <v>4.6254235161249833</v>
      </c>
      <c r="M12">
        <f t="shared" si="3"/>
        <v>6.7627877327940807E-7</v>
      </c>
    </row>
    <row r="13" spans="1:13" ht="15" customHeight="1" x14ac:dyDescent="0.55000000000000004">
      <c r="A13" s="1" t="s">
        <v>16</v>
      </c>
      <c r="B13" s="1"/>
      <c r="C13" s="1">
        <v>17</v>
      </c>
      <c r="D13" s="1">
        <v>34</v>
      </c>
      <c r="E13" s="1">
        <v>40</v>
      </c>
      <c r="F13" s="1">
        <v>91</v>
      </c>
      <c r="I13">
        <f t="shared" si="1"/>
        <v>2.7597402597402596E-2</v>
      </c>
      <c r="J13">
        <f t="shared" si="0"/>
        <v>6.1438380917961692E-3</v>
      </c>
      <c r="L13" s="2">
        <f t="shared" si="2"/>
        <v>4.491883116883117</v>
      </c>
      <c r="M13">
        <f t="shared" si="3"/>
        <v>6.0703543414433716E-6</v>
      </c>
    </row>
    <row r="14" spans="1:13" ht="15" customHeight="1" x14ac:dyDescent="0.55000000000000004">
      <c r="A14" s="1" t="s">
        <v>17</v>
      </c>
      <c r="B14" s="1">
        <v>1</v>
      </c>
      <c r="C14" s="1">
        <v>5</v>
      </c>
      <c r="D14" s="1">
        <v>14</v>
      </c>
      <c r="E14" s="1">
        <v>15</v>
      </c>
      <c r="F14" s="1">
        <v>35</v>
      </c>
      <c r="I14">
        <f t="shared" si="1"/>
        <v>7.9617834394904458E-3</v>
      </c>
      <c r="J14">
        <f t="shared" si="0"/>
        <v>2.5207057976233344E-3</v>
      </c>
      <c r="L14" s="2">
        <f t="shared" si="2"/>
        <v>3.1585532302092814</v>
      </c>
      <c r="M14">
        <f t="shared" si="3"/>
        <v>3.7787784046518391E-2</v>
      </c>
    </row>
    <row r="15" spans="1:13" ht="15" customHeight="1" x14ac:dyDescent="0.55000000000000004">
      <c r="A15" s="1" t="s">
        <v>18</v>
      </c>
      <c r="B15" s="1">
        <v>2</v>
      </c>
      <c r="C15" s="1">
        <v>2</v>
      </c>
      <c r="D15" s="1">
        <v>36</v>
      </c>
      <c r="E15" s="1">
        <v>32</v>
      </c>
      <c r="F15" s="1">
        <v>72</v>
      </c>
      <c r="I15">
        <f t="shared" si="1"/>
        <v>3.1695721077654518E-3</v>
      </c>
      <c r="J15">
        <f t="shared" si="0"/>
        <v>6.5075921908893707E-3</v>
      </c>
      <c r="L15">
        <f t="shared" si="2"/>
        <v>0.48705758055995779</v>
      </c>
      <c r="M15">
        <f t="shared" si="3"/>
        <v>0.91175879668697735</v>
      </c>
    </row>
    <row r="16" spans="1:13" ht="15" customHeight="1" x14ac:dyDescent="0.55000000000000004">
      <c r="A16" s="1" t="s">
        <v>19</v>
      </c>
      <c r="B16" s="1">
        <v>10</v>
      </c>
      <c r="C16" s="1">
        <v>34</v>
      </c>
      <c r="D16" s="1">
        <v>279</v>
      </c>
      <c r="E16" s="1">
        <v>378</v>
      </c>
      <c r="F16" s="1">
        <v>701</v>
      </c>
      <c r="I16">
        <f t="shared" si="1"/>
        <v>5.6761268781302172E-2</v>
      </c>
      <c r="J16">
        <f t="shared" si="0"/>
        <v>5.2750992626205334E-2</v>
      </c>
      <c r="L16">
        <f t="shared" si="2"/>
        <v>1.0760227619509217</v>
      </c>
      <c r="M16">
        <f t="shared" si="3"/>
        <v>0.37544220924865113</v>
      </c>
    </row>
    <row r="17" spans="1:19" ht="15" customHeight="1" x14ac:dyDescent="0.55000000000000004">
      <c r="A17" s="1" t="s">
        <v>20</v>
      </c>
      <c r="B17" s="1">
        <v>8</v>
      </c>
      <c r="C17" s="1">
        <v>18</v>
      </c>
      <c r="D17" s="1">
        <v>250</v>
      </c>
      <c r="E17" s="1">
        <v>267</v>
      </c>
      <c r="F17" s="1">
        <v>543</v>
      </c>
      <c r="I17">
        <f t="shared" si="1"/>
        <v>2.9268292682926831E-2</v>
      </c>
      <c r="J17">
        <f t="shared" si="0"/>
        <v>4.7010154193305752E-2</v>
      </c>
      <c r="L17">
        <f t="shared" si="2"/>
        <v>0.62259512195121958</v>
      </c>
      <c r="M17">
        <f t="shared" si="3"/>
        <v>0.98339685311867331</v>
      </c>
    </row>
    <row r="18" spans="1:19" ht="15" customHeight="1" x14ac:dyDescent="0.55000000000000004">
      <c r="A18" s="1" t="s">
        <v>21</v>
      </c>
      <c r="B18" s="1">
        <v>1</v>
      </c>
      <c r="C18" s="1">
        <v>12</v>
      </c>
      <c r="D18" s="1">
        <v>61</v>
      </c>
      <c r="E18" s="1">
        <v>48</v>
      </c>
      <c r="F18" s="1">
        <v>122</v>
      </c>
      <c r="I18">
        <f t="shared" si="1"/>
        <v>1.932367149758454E-2</v>
      </c>
      <c r="J18">
        <f t="shared" si="0"/>
        <v>1.1076811331033231E-2</v>
      </c>
      <c r="L18" s="2">
        <f t="shared" si="2"/>
        <v>1.7445157202819355</v>
      </c>
      <c r="M18">
        <f t="shared" si="3"/>
        <v>6.4477691480306298E-2</v>
      </c>
    </row>
    <row r="19" spans="1:19" ht="15" customHeight="1" x14ac:dyDescent="0.55000000000000004">
      <c r="A19" s="1" t="s">
        <v>22</v>
      </c>
      <c r="B19" s="1">
        <v>3</v>
      </c>
      <c r="C19" s="1">
        <v>26</v>
      </c>
      <c r="D19" s="1">
        <v>135</v>
      </c>
      <c r="E19" s="1">
        <v>159</v>
      </c>
      <c r="F19" s="1">
        <v>323</v>
      </c>
      <c r="I19">
        <f t="shared" si="1"/>
        <v>4.2833607907743002E-2</v>
      </c>
      <c r="J19">
        <f t="shared" si="0"/>
        <v>2.4848150193263391E-2</v>
      </c>
      <c r="L19">
        <f t="shared" si="2"/>
        <v>1.7238147537982795</v>
      </c>
      <c r="M19">
        <f t="shared" si="3"/>
        <v>1.1707614943467989E-2</v>
      </c>
    </row>
    <row r="20" spans="1:19" ht="15" customHeight="1" x14ac:dyDescent="0.55000000000000004">
      <c r="A20" s="1" t="s">
        <v>23</v>
      </c>
      <c r="B20" s="1">
        <v>2</v>
      </c>
      <c r="C20" s="1">
        <v>5</v>
      </c>
      <c r="D20" s="1">
        <v>52</v>
      </c>
      <c r="E20" s="1">
        <v>54</v>
      </c>
      <c r="F20" s="1">
        <v>113</v>
      </c>
      <c r="I20">
        <f t="shared" si="1"/>
        <v>7.9617834394904458E-3</v>
      </c>
      <c r="J20">
        <f t="shared" si="0"/>
        <v>9.4271211022480053E-3</v>
      </c>
      <c r="L20">
        <f t="shared" si="2"/>
        <v>0.84456148946594811</v>
      </c>
      <c r="M20">
        <f t="shared" si="3"/>
        <v>0.70501739314829825</v>
      </c>
    </row>
    <row r="21" spans="1:19" ht="15" customHeight="1" x14ac:dyDescent="0.55000000000000004">
      <c r="A21" s="1" t="s">
        <v>24</v>
      </c>
      <c r="B21" s="1">
        <v>4</v>
      </c>
      <c r="C21" s="1">
        <v>5</v>
      </c>
      <c r="D21" s="1">
        <v>107</v>
      </c>
      <c r="E21" s="1">
        <v>94</v>
      </c>
      <c r="F21" s="1">
        <v>210</v>
      </c>
      <c r="I21">
        <f t="shared" si="1"/>
        <v>7.9617834394904458E-3</v>
      </c>
      <c r="J21">
        <f t="shared" si="0"/>
        <v>1.9593481047427211E-2</v>
      </c>
      <c r="L21">
        <f t="shared" si="2"/>
        <v>0.40634859217810582</v>
      </c>
      <c r="M21">
        <f t="shared" si="3"/>
        <v>0.99193327057344927</v>
      </c>
    </row>
    <row r="22" spans="1:19" ht="15" customHeight="1" x14ac:dyDescent="0.55000000000000004">
      <c r="A22" s="1" t="s">
        <v>25</v>
      </c>
      <c r="B22" s="1">
        <v>1</v>
      </c>
      <c r="C22" s="1">
        <v>10</v>
      </c>
      <c r="D22" s="1">
        <v>24</v>
      </c>
      <c r="E22" s="1">
        <v>31</v>
      </c>
      <c r="F22" s="1">
        <v>66</v>
      </c>
      <c r="I22">
        <f t="shared" si="1"/>
        <v>1.6051364365971106E-2</v>
      </c>
      <c r="J22">
        <f t="shared" si="0"/>
        <v>4.329004329004329E-3</v>
      </c>
      <c r="L22" s="2">
        <f t="shared" si="2"/>
        <v>3.7078651685393256</v>
      </c>
      <c r="M22">
        <f t="shared" si="3"/>
        <v>1.5444896005726604E-3</v>
      </c>
    </row>
    <row r="23" spans="1:19" ht="15" customHeight="1" x14ac:dyDescent="0.55000000000000004">
      <c r="A23" s="1" t="s">
        <v>26</v>
      </c>
      <c r="B23" s="1">
        <v>6</v>
      </c>
      <c r="C23" s="1">
        <v>70</v>
      </c>
      <c r="D23" s="1">
        <v>374</v>
      </c>
      <c r="E23" s="1">
        <v>360</v>
      </c>
      <c r="F23" s="1">
        <v>810</v>
      </c>
      <c r="I23">
        <f t="shared" si="1"/>
        <v>0.12433392539964476</v>
      </c>
      <c r="J23">
        <f t="shared" si="0"/>
        <v>7.2006160954948023E-2</v>
      </c>
      <c r="L23">
        <f t="shared" si="2"/>
        <v>1.7267123222613765</v>
      </c>
      <c r="M23">
        <f t="shared" si="3"/>
        <v>1.0110441103433549E-4</v>
      </c>
    </row>
    <row r="24" spans="1:19" ht="15" customHeight="1" x14ac:dyDescent="0.55000000000000004">
      <c r="A24" s="1" t="s">
        <v>27</v>
      </c>
      <c r="B24" s="1">
        <v>1</v>
      </c>
      <c r="C24" s="1">
        <v>6</v>
      </c>
      <c r="D24" s="1">
        <v>28</v>
      </c>
      <c r="E24" s="1">
        <v>28</v>
      </c>
      <c r="F24" s="1">
        <v>63</v>
      </c>
      <c r="I24">
        <f t="shared" si="1"/>
        <v>9.5693779904306216E-3</v>
      </c>
      <c r="J24">
        <f t="shared" si="0"/>
        <v>5.0541516245487363E-3</v>
      </c>
      <c r="L24">
        <f t="shared" si="2"/>
        <v>1.8933697881066303</v>
      </c>
      <c r="M24">
        <f t="shared" si="3"/>
        <v>0.12690712501367715</v>
      </c>
    </row>
    <row r="25" spans="1:19" ht="15" customHeight="1" x14ac:dyDescent="0.55000000000000004">
      <c r="A25" s="1" t="s">
        <v>28</v>
      </c>
      <c r="B25" s="1">
        <v>7</v>
      </c>
      <c r="C25" s="1">
        <v>23</v>
      </c>
      <c r="D25" s="1">
        <v>135</v>
      </c>
      <c r="E25" s="1">
        <v>197</v>
      </c>
      <c r="F25" s="1">
        <v>362</v>
      </c>
      <c r="I25">
        <f t="shared" si="1"/>
        <v>3.7704918032786888E-2</v>
      </c>
      <c r="J25">
        <f t="shared" si="0"/>
        <v>2.4848150193263391E-2</v>
      </c>
      <c r="L25">
        <f t="shared" si="2"/>
        <v>1.5174134790528233</v>
      </c>
      <c r="M25">
        <f t="shared" si="3"/>
        <v>5.0044951220059232E-2</v>
      </c>
    </row>
    <row r="26" spans="1:19" ht="15" customHeight="1" x14ac:dyDescent="0.55000000000000004">
      <c r="A26" s="1" t="s">
        <v>29</v>
      </c>
      <c r="B26" s="1">
        <v>8</v>
      </c>
      <c r="C26" s="1">
        <v>55</v>
      </c>
      <c r="D26" s="1">
        <v>294</v>
      </c>
      <c r="E26" s="1">
        <v>295</v>
      </c>
      <c r="F26" s="1">
        <v>652</v>
      </c>
      <c r="I26">
        <f t="shared" si="1"/>
        <v>9.5155709342560554E-2</v>
      </c>
      <c r="J26">
        <f t="shared" si="0"/>
        <v>5.5745164960182024E-2</v>
      </c>
      <c r="L26">
        <f t="shared" si="2"/>
        <v>1.7069769084104229</v>
      </c>
      <c r="M26">
        <f t="shared" si="3"/>
        <v>5.8214026279704615E-4</v>
      </c>
    </row>
    <row r="27" spans="1:19" ht="15" customHeight="1" x14ac:dyDescent="0.55000000000000004">
      <c r="A27" s="1" t="s">
        <v>30</v>
      </c>
      <c r="B27" s="1">
        <v>1</v>
      </c>
      <c r="C27" s="1">
        <v>1</v>
      </c>
      <c r="D27" s="1">
        <v>6</v>
      </c>
      <c r="E27" s="1">
        <v>1</v>
      </c>
      <c r="F27" s="1">
        <v>9</v>
      </c>
      <c r="I27">
        <f t="shared" si="1"/>
        <v>1.5822784810126582E-3</v>
      </c>
      <c r="J27">
        <f t="shared" si="0"/>
        <v>1.0787486515641855E-3</v>
      </c>
      <c r="L27">
        <f t="shared" si="2"/>
        <v>1.4667721518987342</v>
      </c>
      <c r="M27">
        <f t="shared" si="3"/>
        <v>0.5295698594204008</v>
      </c>
    </row>
    <row r="28" spans="1:19" ht="15" customHeight="1" x14ac:dyDescent="0.55000000000000004">
      <c r="A28" s="1" t="s">
        <v>31</v>
      </c>
      <c r="B28" s="1"/>
      <c r="C28" s="1">
        <v>17</v>
      </c>
      <c r="D28" s="1">
        <v>83</v>
      </c>
      <c r="E28" s="1">
        <v>65</v>
      </c>
      <c r="F28" s="1">
        <v>165</v>
      </c>
      <c r="I28">
        <f t="shared" si="1"/>
        <v>2.7597402597402596E-2</v>
      </c>
      <c r="J28">
        <f t="shared" si="0"/>
        <v>1.5132178669097539E-2</v>
      </c>
      <c r="L28">
        <f t="shared" si="2"/>
        <v>1.8237560632138945</v>
      </c>
      <c r="M28">
        <f t="shared" si="3"/>
        <v>2.3636760903093329E-2</v>
      </c>
    </row>
    <row r="29" spans="1:19" ht="15" customHeight="1" x14ac:dyDescent="0.55000000000000004">
      <c r="A29" s="1" t="s">
        <v>32</v>
      </c>
      <c r="B29" s="1"/>
      <c r="C29" s="1">
        <v>43</v>
      </c>
      <c r="D29" s="1">
        <v>226</v>
      </c>
      <c r="E29" s="1">
        <v>134</v>
      </c>
      <c r="F29" s="1">
        <v>403</v>
      </c>
      <c r="I29">
        <f t="shared" si="1"/>
        <v>7.2881355932203393E-2</v>
      </c>
      <c r="J29">
        <f t="shared" si="0"/>
        <v>4.2306252339947586E-2</v>
      </c>
      <c r="L29">
        <f t="shared" si="2"/>
        <v>1.7227088645567721</v>
      </c>
      <c r="M29">
        <f t="shared" si="3"/>
        <v>1.7249840420255713E-3</v>
      </c>
    </row>
    <row r="30" spans="1:19" ht="15" customHeight="1" x14ac:dyDescent="0.55000000000000004">
      <c r="A30" s="1" t="s">
        <v>33</v>
      </c>
      <c r="B30" s="1">
        <v>2</v>
      </c>
      <c r="C30" s="1">
        <v>70</v>
      </c>
      <c r="D30" s="1">
        <v>326</v>
      </c>
      <c r="E30" s="1">
        <v>249</v>
      </c>
      <c r="F30" s="1">
        <v>647</v>
      </c>
      <c r="I30">
        <f t="shared" si="1"/>
        <v>0.12433392539964476</v>
      </c>
      <c r="J30">
        <f t="shared" si="0"/>
        <v>6.2190003815337659E-2</v>
      </c>
      <c r="L30">
        <f t="shared" si="2"/>
        <v>1.9992590090335516</v>
      </c>
      <c r="M30">
        <f t="shared" si="3"/>
        <v>1.87383945347309E-6</v>
      </c>
      <c r="P30" t="s">
        <v>109</v>
      </c>
      <c r="Q30" t="s">
        <v>164</v>
      </c>
    </row>
    <row r="31" spans="1:19" ht="15" customHeight="1" x14ac:dyDescent="0.55000000000000004">
      <c r="A31" s="1" t="s">
        <v>34</v>
      </c>
      <c r="B31" s="1">
        <v>1</v>
      </c>
      <c r="C31" s="1">
        <v>6</v>
      </c>
      <c r="D31" s="1">
        <v>48</v>
      </c>
      <c r="E31" s="1">
        <v>33</v>
      </c>
      <c r="F31" s="1">
        <v>88</v>
      </c>
      <c r="I31">
        <f t="shared" si="1"/>
        <v>9.5693779904306216E-3</v>
      </c>
      <c r="J31">
        <f t="shared" si="0"/>
        <v>8.6956521739130436E-3</v>
      </c>
      <c r="L31">
        <f t="shared" si="2"/>
        <v>1.1004784688995215</v>
      </c>
      <c r="M31">
        <f t="shared" si="3"/>
        <v>0.47821145409451965</v>
      </c>
      <c r="O31" t="s">
        <v>162</v>
      </c>
      <c r="P31">
        <v>6977</v>
      </c>
      <c r="Q31">
        <v>736</v>
      </c>
    </row>
    <row r="32" spans="1:19" ht="15" customHeight="1" x14ac:dyDescent="0.55000000000000004">
      <c r="A32" s="1" t="s">
        <v>36</v>
      </c>
      <c r="B32" s="1"/>
      <c r="C32" s="1">
        <v>7</v>
      </c>
      <c r="D32" s="1">
        <v>21</v>
      </c>
      <c r="E32" s="1">
        <v>8</v>
      </c>
      <c r="F32" s="1">
        <v>36</v>
      </c>
      <c r="I32">
        <f t="shared" si="1"/>
        <v>1.1182108626198083E-2</v>
      </c>
      <c r="J32">
        <f t="shared" si="0"/>
        <v>3.7858301784748512E-3</v>
      </c>
      <c r="L32">
        <f t="shared" si="2"/>
        <v>2.9536741214057507</v>
      </c>
      <c r="M32">
        <f t="shared" si="3"/>
        <v>1.9610715230661033E-2</v>
      </c>
      <c r="O32" t="s">
        <v>163</v>
      </c>
      <c r="P32">
        <v>44</v>
      </c>
      <c r="Q32">
        <v>20</v>
      </c>
      <c r="S32" t="s">
        <v>143</v>
      </c>
    </row>
    <row r="33" spans="1:15" ht="15" customHeight="1" x14ac:dyDescent="0.55000000000000004">
      <c r="A33" s="1" t="s">
        <v>37</v>
      </c>
      <c r="B33" s="1">
        <v>1</v>
      </c>
      <c r="C33" s="1">
        <v>13</v>
      </c>
      <c r="D33" s="1">
        <v>83</v>
      </c>
      <c r="E33" s="1">
        <v>123</v>
      </c>
      <c r="F33" s="1">
        <v>220</v>
      </c>
      <c r="I33">
        <f t="shared" si="1"/>
        <v>2.0967741935483872E-2</v>
      </c>
      <c r="J33">
        <f t="shared" si="0"/>
        <v>1.5132178669097539E-2</v>
      </c>
      <c r="L33">
        <f t="shared" si="2"/>
        <v>1.3856393315196269</v>
      </c>
      <c r="M33">
        <f t="shared" si="3"/>
        <v>0.17716154414057822</v>
      </c>
    </row>
    <row r="34" spans="1:15" ht="15" customHeight="1" x14ac:dyDescent="0.55000000000000004">
      <c r="A34" s="1" t="s">
        <v>38</v>
      </c>
      <c r="B34" s="1">
        <v>5</v>
      </c>
      <c r="C34" s="1">
        <v>79</v>
      </c>
      <c r="D34" s="1">
        <v>425</v>
      </c>
      <c r="E34" s="1">
        <v>323</v>
      </c>
      <c r="F34" s="1">
        <v>832</v>
      </c>
      <c r="I34">
        <f t="shared" si="1"/>
        <v>0.14259927797833935</v>
      </c>
      <c r="J34">
        <f t="shared" si="0"/>
        <v>8.2636593427960328E-2</v>
      </c>
      <c r="L34">
        <f t="shared" si="2"/>
        <v>1.7256190273943515</v>
      </c>
      <c r="M34">
        <f t="shared" si="3"/>
        <v>4.2961567890715922E-5</v>
      </c>
      <c r="O34" t="s">
        <v>134</v>
      </c>
    </row>
    <row r="35" spans="1:15" ht="15" customHeight="1" x14ac:dyDescent="0.55000000000000004">
      <c r="A35" s="1" t="s">
        <v>39</v>
      </c>
      <c r="B35" s="1">
        <v>2</v>
      </c>
      <c r="C35" s="1">
        <v>4</v>
      </c>
      <c r="D35" s="1">
        <v>82</v>
      </c>
      <c r="E35" s="1">
        <v>99</v>
      </c>
      <c r="F35" s="1">
        <v>187</v>
      </c>
      <c r="I35">
        <f t="shared" si="1"/>
        <v>6.3593004769475362E-3</v>
      </c>
      <c r="J35">
        <f t="shared" si="0"/>
        <v>1.4947138169886985E-2</v>
      </c>
      <c r="L35">
        <f t="shared" si="2"/>
        <v>0.42545271239675836</v>
      </c>
      <c r="M35">
        <f t="shared" si="3"/>
        <v>0.98077405210046831</v>
      </c>
    </row>
    <row r="36" spans="1:15" ht="15" customHeight="1" x14ac:dyDescent="0.55000000000000004">
      <c r="A36" s="1" t="s">
        <v>40</v>
      </c>
      <c r="B36" s="1">
        <v>5</v>
      </c>
      <c r="C36" s="1">
        <v>51</v>
      </c>
      <c r="D36" s="1">
        <v>324</v>
      </c>
      <c r="E36" s="1">
        <v>296</v>
      </c>
      <c r="F36" s="1">
        <v>676</v>
      </c>
      <c r="I36">
        <f t="shared" si="1"/>
        <v>8.7628865979381437E-2</v>
      </c>
      <c r="J36">
        <f t="shared" si="0"/>
        <v>6.1784897025171627E-2</v>
      </c>
      <c r="L36">
        <f t="shared" si="2"/>
        <v>1.4182894234440624</v>
      </c>
      <c r="M36">
        <f t="shared" si="3"/>
        <v>1.8486975940210232E-2</v>
      </c>
      <c r="O36" t="s">
        <v>165</v>
      </c>
    </row>
    <row r="37" spans="1:15" ht="15" customHeight="1" x14ac:dyDescent="0.55000000000000004">
      <c r="A37" s="1" t="s">
        <v>41</v>
      </c>
      <c r="B37" s="1">
        <v>1</v>
      </c>
      <c r="C37" s="1">
        <v>77</v>
      </c>
      <c r="D37" s="1">
        <v>420</v>
      </c>
      <c r="E37" s="1">
        <v>471</v>
      </c>
      <c r="F37" s="1">
        <v>969</v>
      </c>
      <c r="I37">
        <f t="shared" si="1"/>
        <v>0.13848920863309352</v>
      </c>
      <c r="J37">
        <f t="shared" si="0"/>
        <v>8.1585081585081584E-2</v>
      </c>
      <c r="L37">
        <f t="shared" si="2"/>
        <v>1.6974820143884892</v>
      </c>
      <c r="M37">
        <f t="shared" si="3"/>
        <v>8.1114272264682516E-5</v>
      </c>
      <c r="O37" t="s">
        <v>166</v>
      </c>
    </row>
    <row r="38" spans="1:15" ht="15" customHeight="1" x14ac:dyDescent="0.55000000000000004">
      <c r="A38" s="1" t="s">
        <v>42</v>
      </c>
      <c r="B38" s="1">
        <v>4</v>
      </c>
      <c r="C38" s="1">
        <v>14</v>
      </c>
      <c r="D38" s="1">
        <v>158</v>
      </c>
      <c r="E38" s="1">
        <v>180</v>
      </c>
      <c r="F38" s="1">
        <v>356</v>
      </c>
      <c r="I38">
        <f t="shared" si="1"/>
        <v>2.2617124394184167E-2</v>
      </c>
      <c r="J38">
        <f t="shared" si="0"/>
        <v>2.9205175600739371E-2</v>
      </c>
      <c r="L38">
        <f t="shared" si="2"/>
        <v>0.77442179096541985</v>
      </c>
      <c r="M38">
        <f t="shared" si="3"/>
        <v>0.85098198049816998</v>
      </c>
      <c r="O38" t="s">
        <v>167</v>
      </c>
    </row>
    <row r="39" spans="1:15" ht="15" customHeight="1" x14ac:dyDescent="0.55000000000000004">
      <c r="A39" s="1" t="s">
        <v>43</v>
      </c>
      <c r="B39" s="1">
        <v>4</v>
      </c>
      <c r="C39" s="1">
        <v>20</v>
      </c>
      <c r="D39" s="1">
        <v>163</v>
      </c>
      <c r="E39" s="1">
        <v>212</v>
      </c>
      <c r="F39" s="1">
        <v>399</v>
      </c>
      <c r="I39">
        <f t="shared" si="1"/>
        <v>3.2626427406199018E-2</v>
      </c>
      <c r="J39">
        <f t="shared" si="0"/>
        <v>3.0157261794634599E-2</v>
      </c>
      <c r="L39">
        <f t="shared" si="2"/>
        <v>1.0818763198190533</v>
      </c>
      <c r="M39">
        <f t="shared" si="3"/>
        <v>0.40801372901469612</v>
      </c>
      <c r="O39" t="s">
        <v>168</v>
      </c>
    </row>
    <row r="40" spans="1:15" ht="15" customHeight="1" x14ac:dyDescent="0.55000000000000004">
      <c r="A40" s="1" t="s">
        <v>44</v>
      </c>
      <c r="B40" s="1">
        <v>22</v>
      </c>
      <c r="C40" s="1">
        <v>64</v>
      </c>
      <c r="D40" s="1">
        <v>679</v>
      </c>
      <c r="E40" s="1">
        <v>760</v>
      </c>
      <c r="F40" s="1">
        <v>1525</v>
      </c>
      <c r="I40">
        <f t="shared" si="1"/>
        <v>0.11247803163444639</v>
      </c>
      <c r="J40">
        <f t="shared" si="0"/>
        <v>0.13888320719983638</v>
      </c>
      <c r="L40">
        <f t="shared" si="2"/>
        <v>0.80987495826334077</v>
      </c>
      <c r="M40">
        <f t="shared" si="3"/>
        <v>0.94703230183237397</v>
      </c>
      <c r="O40" t="s">
        <v>169</v>
      </c>
    </row>
    <row r="41" spans="1:15" ht="15" customHeight="1" x14ac:dyDescent="0.55000000000000004">
      <c r="A41" s="1" t="s">
        <v>45</v>
      </c>
      <c r="B41" s="1">
        <v>4</v>
      </c>
      <c r="C41" s="1">
        <v>46</v>
      </c>
      <c r="D41" s="1">
        <v>392</v>
      </c>
      <c r="E41" s="1">
        <v>404</v>
      </c>
      <c r="F41" s="1">
        <v>846</v>
      </c>
      <c r="I41">
        <f t="shared" si="1"/>
        <v>7.8364565587734247E-2</v>
      </c>
      <c r="J41">
        <f t="shared" si="0"/>
        <v>7.5734157650695522E-2</v>
      </c>
      <c r="L41">
        <f t="shared" si="2"/>
        <v>1.034732121127838</v>
      </c>
      <c r="M41">
        <f t="shared" si="3"/>
        <v>0.4413859166341032</v>
      </c>
    </row>
    <row r="42" spans="1:15" ht="15" customHeight="1" x14ac:dyDescent="0.55000000000000004">
      <c r="A42" s="1" t="s">
        <v>46</v>
      </c>
      <c r="B42" s="1"/>
      <c r="C42" s="1">
        <v>19</v>
      </c>
      <c r="D42" s="1">
        <v>86</v>
      </c>
      <c r="E42" s="1">
        <v>27</v>
      </c>
      <c r="F42" s="1">
        <v>132</v>
      </c>
      <c r="I42">
        <f t="shared" si="1"/>
        <v>3.0944625407166124E-2</v>
      </c>
      <c r="J42">
        <f t="shared" si="0"/>
        <v>1.568770521707406E-2</v>
      </c>
      <c r="L42">
        <f t="shared" si="2"/>
        <v>1.972539959094008</v>
      </c>
      <c r="M42">
        <f t="shared" si="3"/>
        <v>9.1183956087423339E-3</v>
      </c>
    </row>
    <row r="43" spans="1:15" ht="15" customHeight="1" x14ac:dyDescent="0.55000000000000004">
      <c r="A43" s="1" t="s">
        <v>47</v>
      </c>
      <c r="B43" s="1">
        <v>2</v>
      </c>
      <c r="C43" s="1">
        <v>3</v>
      </c>
      <c r="D43" s="1">
        <v>22</v>
      </c>
      <c r="E43" s="1">
        <v>21</v>
      </c>
      <c r="F43" s="1">
        <v>48</v>
      </c>
      <c r="I43">
        <f t="shared" si="1"/>
        <v>4.7619047619047623E-3</v>
      </c>
      <c r="J43">
        <f t="shared" si="0"/>
        <v>3.9668229354489718E-3</v>
      </c>
      <c r="L43">
        <f t="shared" si="2"/>
        <v>1.2004329004329006</v>
      </c>
      <c r="M43">
        <f t="shared" si="3"/>
        <v>0.47721864515389933</v>
      </c>
    </row>
    <row r="44" spans="1:15" ht="15" customHeight="1" x14ac:dyDescent="0.55000000000000004">
      <c r="A44" s="1" t="s">
        <v>48</v>
      </c>
      <c r="B44" s="1">
        <v>4</v>
      </c>
      <c r="C44" s="1">
        <v>9</v>
      </c>
      <c r="D44" s="1">
        <v>107</v>
      </c>
      <c r="E44" s="1">
        <v>81</v>
      </c>
      <c r="F44" s="1">
        <v>201</v>
      </c>
      <c r="I44">
        <f t="shared" si="1"/>
        <v>1.4423076923076924E-2</v>
      </c>
      <c r="J44">
        <f t="shared" si="0"/>
        <v>1.9593481047427211E-2</v>
      </c>
      <c r="L44">
        <f t="shared" si="2"/>
        <v>0.73611610352264567</v>
      </c>
      <c r="M44">
        <f t="shared" si="3"/>
        <v>0.85081748139603341</v>
      </c>
    </row>
    <row r="45" spans="1:15" ht="15" customHeight="1" x14ac:dyDescent="0.55000000000000004">
      <c r="A45" s="1" t="s">
        <v>49</v>
      </c>
      <c r="B45" s="1">
        <v>4</v>
      </c>
      <c r="C45" s="1">
        <v>48</v>
      </c>
      <c r="D45" s="1">
        <v>315</v>
      </c>
      <c r="E45" s="1">
        <v>346</v>
      </c>
      <c r="F45" s="1">
        <v>713</v>
      </c>
      <c r="I45">
        <f t="shared" si="1"/>
        <v>8.2051282051282051E-2</v>
      </c>
      <c r="J45">
        <f t="shared" si="0"/>
        <v>5.996573386636208E-2</v>
      </c>
      <c r="L45">
        <f t="shared" si="2"/>
        <v>1.3683028083028084</v>
      </c>
      <c r="M45">
        <f t="shared" si="3"/>
        <v>3.4310113170429993E-2</v>
      </c>
    </row>
    <row r="46" spans="1:15" ht="15" customHeight="1" x14ac:dyDescent="0.55000000000000004">
      <c r="A46" s="1" t="s">
        <v>50</v>
      </c>
      <c r="B46" s="1">
        <v>1</v>
      </c>
      <c r="C46" s="1">
        <v>11</v>
      </c>
      <c r="D46" s="1">
        <v>61</v>
      </c>
      <c r="E46" s="1">
        <v>57</v>
      </c>
      <c r="F46" s="1">
        <v>130</v>
      </c>
      <c r="I46">
        <f t="shared" si="1"/>
        <v>1.7684887459807074E-2</v>
      </c>
      <c r="J46">
        <f t="shared" si="0"/>
        <v>1.1076811331033231E-2</v>
      </c>
      <c r="L46">
        <f t="shared" si="2"/>
        <v>1.5965684465763532</v>
      </c>
      <c r="M46">
        <f t="shared" si="3"/>
        <v>0.11214410649979563</v>
      </c>
    </row>
    <row r="47" spans="1:15" ht="15" customHeight="1" x14ac:dyDescent="0.55000000000000004">
      <c r="A47" s="1" t="s">
        <v>51</v>
      </c>
      <c r="B47" s="1"/>
      <c r="C47" s="1">
        <v>4</v>
      </c>
      <c r="D47" s="1">
        <v>28</v>
      </c>
      <c r="E47" s="1">
        <v>26</v>
      </c>
      <c r="F47" s="1">
        <v>58</v>
      </c>
      <c r="I47">
        <f t="shared" si="1"/>
        <v>6.3593004769475362E-3</v>
      </c>
      <c r="J47">
        <f t="shared" si="0"/>
        <v>5.0541516245487363E-3</v>
      </c>
      <c r="L47">
        <f t="shared" si="2"/>
        <v>1.2582330229389054</v>
      </c>
      <c r="M47">
        <f t="shared" si="3"/>
        <v>0.41543203334594331</v>
      </c>
    </row>
    <row r="48" spans="1:15" ht="15" customHeight="1" x14ac:dyDescent="0.55000000000000004">
      <c r="A48" s="1" t="s">
        <v>52</v>
      </c>
      <c r="B48" s="1">
        <v>8</v>
      </c>
      <c r="C48" s="1">
        <v>32</v>
      </c>
      <c r="D48" s="1">
        <v>262</v>
      </c>
      <c r="E48" s="1">
        <v>317</v>
      </c>
      <c r="F48" s="1">
        <v>619</v>
      </c>
      <c r="I48">
        <f t="shared" si="1"/>
        <v>5.3244592346089852E-2</v>
      </c>
      <c r="J48">
        <f t="shared" si="0"/>
        <v>4.9378062570674709E-2</v>
      </c>
      <c r="L48">
        <f t="shared" si="2"/>
        <v>1.0783046068257738</v>
      </c>
      <c r="M48">
        <f t="shared" si="3"/>
        <v>0.37626819367271963</v>
      </c>
    </row>
    <row r="49" spans="1:13" ht="15" customHeight="1" x14ac:dyDescent="0.55000000000000004">
      <c r="A49" s="1" t="s">
        <v>53</v>
      </c>
      <c r="B49" s="1">
        <v>1</v>
      </c>
      <c r="C49" s="1"/>
      <c r="D49" s="1">
        <v>17</v>
      </c>
      <c r="E49" s="1">
        <v>12</v>
      </c>
      <c r="F49" s="1">
        <v>30</v>
      </c>
      <c r="I49">
        <f t="shared" si="1"/>
        <v>0</v>
      </c>
      <c r="J49">
        <f t="shared" si="0"/>
        <v>3.0625112592325707E-3</v>
      </c>
      <c r="L49">
        <f t="shared" si="2"/>
        <v>0</v>
      </c>
      <c r="M49">
        <f t="shared" si="3"/>
        <v>1</v>
      </c>
    </row>
    <row r="50" spans="1:13" ht="15" customHeight="1" x14ac:dyDescent="0.55000000000000004">
      <c r="A50" s="1" t="s">
        <v>54</v>
      </c>
      <c r="B50" s="1">
        <v>1</v>
      </c>
      <c r="C50" s="1">
        <v>7</v>
      </c>
      <c r="D50" s="1">
        <v>50</v>
      </c>
      <c r="E50" s="1">
        <v>47</v>
      </c>
      <c r="F50" s="1">
        <v>105</v>
      </c>
      <c r="I50">
        <f t="shared" si="1"/>
        <v>1.1182108626198083E-2</v>
      </c>
      <c r="J50">
        <f t="shared" si="0"/>
        <v>9.0612540775643347E-3</v>
      </c>
      <c r="L50">
        <f t="shared" si="2"/>
        <v>1.2340575079872205</v>
      </c>
      <c r="M50">
        <f t="shared" si="3"/>
        <v>0.36259395331731681</v>
      </c>
    </row>
    <row r="51" spans="1:13" ht="15" customHeight="1" x14ac:dyDescent="0.55000000000000004">
      <c r="A51" s="1" t="s">
        <v>55</v>
      </c>
      <c r="B51" s="1"/>
      <c r="C51" s="1">
        <v>12</v>
      </c>
      <c r="D51" s="1">
        <v>35</v>
      </c>
      <c r="E51" s="1">
        <v>39</v>
      </c>
      <c r="F51" s="1">
        <v>86</v>
      </c>
      <c r="I51">
        <f t="shared" si="1"/>
        <v>1.932367149758454E-2</v>
      </c>
      <c r="J51">
        <f t="shared" si="0"/>
        <v>6.3256822700162663E-3</v>
      </c>
      <c r="L51" s="2">
        <f t="shared" si="2"/>
        <v>3.0547964113181503</v>
      </c>
      <c r="M51">
        <f t="shared" si="3"/>
        <v>2.0980533873484995E-3</v>
      </c>
    </row>
    <row r="52" spans="1:13" ht="15" customHeight="1" x14ac:dyDescent="0.55000000000000004">
      <c r="A52" s="1" t="s">
        <v>56</v>
      </c>
      <c r="B52" s="1">
        <v>2</v>
      </c>
      <c r="C52" s="1">
        <v>22</v>
      </c>
      <c r="D52" s="1">
        <v>186</v>
      </c>
      <c r="E52" s="1">
        <v>141</v>
      </c>
      <c r="F52" s="1">
        <v>351</v>
      </c>
      <c r="I52">
        <f t="shared" si="1"/>
        <v>3.6006546644844518E-2</v>
      </c>
      <c r="J52">
        <f t="shared" si="0"/>
        <v>3.4559643255295432E-2</v>
      </c>
      <c r="L52">
        <f t="shared" si="2"/>
        <v>1.0418668496911461</v>
      </c>
      <c r="M52">
        <f t="shared" si="3"/>
        <v>0.4637138583777583</v>
      </c>
    </row>
    <row r="53" spans="1:13" ht="15" customHeight="1" x14ac:dyDescent="0.55000000000000004">
      <c r="A53" s="1" t="s">
        <v>57</v>
      </c>
      <c r="B53" s="1">
        <v>2</v>
      </c>
      <c r="C53" s="1">
        <v>2</v>
      </c>
      <c r="D53" s="1">
        <v>32</v>
      </c>
      <c r="E53" s="1">
        <v>22</v>
      </c>
      <c r="F53" s="1">
        <v>58</v>
      </c>
      <c r="I53">
        <f t="shared" si="1"/>
        <v>3.1695721077654518E-3</v>
      </c>
      <c r="J53">
        <f t="shared" si="0"/>
        <v>5.7803468208092483E-3</v>
      </c>
      <c r="L53">
        <f t="shared" si="2"/>
        <v>0.54833597464342321</v>
      </c>
      <c r="M53">
        <f t="shared" si="3"/>
        <v>0.87561928530754218</v>
      </c>
    </row>
    <row r="54" spans="1:13" ht="15" customHeight="1" x14ac:dyDescent="0.55000000000000004">
      <c r="A54" s="1" t="s">
        <v>58</v>
      </c>
      <c r="B54" s="1"/>
      <c r="C54" s="1">
        <v>1</v>
      </c>
      <c r="D54" s="1">
        <v>3</v>
      </c>
      <c r="E54" s="1"/>
      <c r="F54" s="1">
        <v>4</v>
      </c>
      <c r="I54">
        <f t="shared" si="1"/>
        <v>1.5822784810126582E-3</v>
      </c>
      <c r="J54">
        <f t="shared" si="0"/>
        <v>5.3908355795148253E-4</v>
      </c>
      <c r="L54">
        <f t="shared" si="2"/>
        <v>2.9351265822784809</v>
      </c>
      <c r="M54">
        <f t="shared" si="3"/>
        <v>0.35001671346065316</v>
      </c>
    </row>
    <row r="55" spans="1:13" ht="15" customHeight="1" x14ac:dyDescent="0.55000000000000004">
      <c r="A55" s="1" t="s">
        <v>59</v>
      </c>
      <c r="B55" s="1">
        <v>2</v>
      </c>
      <c r="C55" s="1">
        <v>29</v>
      </c>
      <c r="D55" s="1">
        <v>164</v>
      </c>
      <c r="E55" s="1">
        <v>199</v>
      </c>
      <c r="F55" s="1">
        <v>394</v>
      </c>
      <c r="I55">
        <f t="shared" si="1"/>
        <v>4.8013245033112585E-2</v>
      </c>
      <c r="J55">
        <f t="shared" si="0"/>
        <v>3.0347890451517395E-2</v>
      </c>
      <c r="L55">
        <f t="shared" si="2"/>
        <v>1.582094976578905</v>
      </c>
      <c r="M55">
        <f t="shared" si="3"/>
        <v>2.0750418697817592E-2</v>
      </c>
    </row>
    <row r="56" spans="1:13" ht="15" customHeight="1" x14ac:dyDescent="0.55000000000000004">
      <c r="A56" s="1" t="s">
        <v>60</v>
      </c>
      <c r="B56" s="1">
        <v>2</v>
      </c>
      <c r="C56" s="1">
        <v>45</v>
      </c>
      <c r="D56" s="1">
        <v>229</v>
      </c>
      <c r="E56" s="1">
        <v>347</v>
      </c>
      <c r="F56" s="1">
        <v>623</v>
      </c>
      <c r="I56">
        <f t="shared" si="1"/>
        <v>7.6530612244897961E-2</v>
      </c>
      <c r="J56">
        <f t="shared" si="0"/>
        <v>4.2891927327214835E-2</v>
      </c>
      <c r="L56">
        <f t="shared" si="2"/>
        <v>1.7842661081900009</v>
      </c>
      <c r="M56">
        <f t="shared" si="3"/>
        <v>7.6155489828216307E-4</v>
      </c>
    </row>
    <row r="57" spans="1:13" ht="15" customHeight="1" x14ac:dyDescent="0.55000000000000004">
      <c r="A57" s="1" t="s">
        <v>61</v>
      </c>
      <c r="B57" s="1">
        <v>2</v>
      </c>
      <c r="C57" s="1">
        <v>26</v>
      </c>
      <c r="D57" s="1">
        <v>165</v>
      </c>
      <c r="E57" s="1">
        <v>180</v>
      </c>
      <c r="F57" s="1">
        <v>373</v>
      </c>
      <c r="I57">
        <f t="shared" si="1"/>
        <v>4.2833607907743002E-2</v>
      </c>
      <c r="J57">
        <f t="shared" si="0"/>
        <v>3.0538589672404221E-2</v>
      </c>
      <c r="L57">
        <f t="shared" si="2"/>
        <v>1.4026059607608208</v>
      </c>
      <c r="M57">
        <f t="shared" si="3"/>
        <v>7.6505094689698946E-2</v>
      </c>
    </row>
    <row r="58" spans="1:13" ht="15" customHeight="1" x14ac:dyDescent="0.55000000000000004">
      <c r="A58" s="1" t="s">
        <v>62</v>
      </c>
      <c r="B58" s="1"/>
      <c r="C58" s="1">
        <v>20</v>
      </c>
      <c r="D58" s="1">
        <v>50</v>
      </c>
      <c r="E58" s="1">
        <v>28</v>
      </c>
      <c r="F58" s="1">
        <v>98</v>
      </c>
      <c r="I58">
        <f t="shared" si="1"/>
        <v>3.2626427406199018E-2</v>
      </c>
      <c r="J58">
        <f t="shared" si="0"/>
        <v>9.0612540775643347E-3</v>
      </c>
      <c r="L58">
        <f t="shared" si="2"/>
        <v>3.6006525285481237</v>
      </c>
      <c r="M58">
        <f t="shared" si="3"/>
        <v>1.3247368252523043E-5</v>
      </c>
    </row>
    <row r="59" spans="1:13" ht="15" customHeight="1" x14ac:dyDescent="0.55000000000000004">
      <c r="A59" s="1" t="s">
        <v>63</v>
      </c>
      <c r="B59" s="1"/>
      <c r="C59" s="1">
        <v>7</v>
      </c>
      <c r="D59" s="1">
        <v>44</v>
      </c>
      <c r="E59" s="1">
        <v>18</v>
      </c>
      <c r="F59" s="1">
        <v>69</v>
      </c>
      <c r="I59">
        <f t="shared" si="1"/>
        <v>1.1182108626198083E-2</v>
      </c>
      <c r="J59">
        <f t="shared" si="0"/>
        <v>7.965242577842143E-3</v>
      </c>
      <c r="L59">
        <f t="shared" si="2"/>
        <v>1.4038629102526865</v>
      </c>
      <c r="M59">
        <f t="shared" si="3"/>
        <v>0.26113145568796597</v>
      </c>
    </row>
    <row r="60" spans="1:13" ht="15" customHeight="1" x14ac:dyDescent="0.55000000000000004">
      <c r="A60" s="1" t="s">
        <v>64</v>
      </c>
      <c r="B60" s="1">
        <v>3</v>
      </c>
      <c r="C60" s="1">
        <v>8</v>
      </c>
      <c r="D60" s="1">
        <v>72</v>
      </c>
      <c r="E60" s="1">
        <v>74</v>
      </c>
      <c r="F60" s="1">
        <v>157</v>
      </c>
      <c r="I60">
        <f t="shared" si="1"/>
        <v>1.2800000000000001E-2</v>
      </c>
      <c r="J60">
        <f t="shared" si="0"/>
        <v>1.3100436681222707E-2</v>
      </c>
      <c r="L60">
        <f t="shared" si="2"/>
        <v>0.97706666666666675</v>
      </c>
      <c r="M60">
        <f t="shared" si="3"/>
        <v>0.57965672100719956</v>
      </c>
    </row>
    <row r="61" spans="1:13" ht="15" customHeight="1" x14ac:dyDescent="0.55000000000000004">
      <c r="A61" s="1" t="s">
        <v>65</v>
      </c>
      <c r="B61" s="1">
        <v>5</v>
      </c>
      <c r="C61" s="1">
        <v>45</v>
      </c>
      <c r="D61" s="1">
        <v>299</v>
      </c>
      <c r="E61" s="1">
        <v>328</v>
      </c>
      <c r="F61" s="1">
        <v>677</v>
      </c>
      <c r="I61">
        <f t="shared" si="1"/>
        <v>7.6530612244897961E-2</v>
      </c>
      <c r="J61">
        <f t="shared" si="0"/>
        <v>5.6747010817992029E-2</v>
      </c>
      <c r="L61">
        <f t="shared" si="2"/>
        <v>1.3486280799945396</v>
      </c>
      <c r="M61">
        <f t="shared" si="3"/>
        <v>4.6213859032065367E-2</v>
      </c>
    </row>
    <row r="62" spans="1:13" ht="15" customHeight="1" x14ac:dyDescent="0.55000000000000004">
      <c r="A62" s="1" t="s">
        <v>66</v>
      </c>
      <c r="B62" s="1"/>
      <c r="C62" s="1">
        <v>12</v>
      </c>
      <c r="D62" s="1">
        <v>59</v>
      </c>
      <c r="E62" s="1">
        <v>38</v>
      </c>
      <c r="F62" s="1">
        <v>109</v>
      </c>
      <c r="I62">
        <f t="shared" si="1"/>
        <v>1.932367149758454E-2</v>
      </c>
      <c r="J62">
        <f t="shared" si="0"/>
        <v>1.0709747685605373E-2</v>
      </c>
      <c r="L62">
        <f t="shared" si="2"/>
        <v>1.80430688610497</v>
      </c>
      <c r="M62">
        <f t="shared" si="3"/>
        <v>5.4018382055820338E-2</v>
      </c>
    </row>
    <row r="63" spans="1:13" ht="15" customHeight="1" x14ac:dyDescent="0.55000000000000004">
      <c r="A63" s="1" t="s">
        <v>67</v>
      </c>
      <c r="B63" s="1">
        <v>2</v>
      </c>
      <c r="C63" s="1">
        <v>15</v>
      </c>
      <c r="D63" s="1">
        <v>75</v>
      </c>
      <c r="E63" s="1">
        <v>59</v>
      </c>
      <c r="F63" s="1">
        <v>151</v>
      </c>
      <c r="I63">
        <f t="shared" si="1"/>
        <v>2.4271844660194174E-2</v>
      </c>
      <c r="J63">
        <f t="shared" si="0"/>
        <v>1.3653741125068269E-2</v>
      </c>
      <c r="L63">
        <f t="shared" si="2"/>
        <v>1.7776699029126213</v>
      </c>
      <c r="M63">
        <f t="shared" si="3"/>
        <v>3.7742950636053832E-2</v>
      </c>
    </row>
    <row r="64" spans="1:13" ht="15" customHeight="1" x14ac:dyDescent="0.55000000000000004">
      <c r="A64" s="1" t="s">
        <v>68</v>
      </c>
      <c r="B64" s="1"/>
      <c r="C64" s="1">
        <v>25</v>
      </c>
      <c r="D64" s="1">
        <v>101</v>
      </c>
      <c r="E64" s="1">
        <v>68</v>
      </c>
      <c r="F64" s="1">
        <v>194</v>
      </c>
      <c r="I64">
        <f t="shared" si="1"/>
        <v>4.1118421052631582E-2</v>
      </c>
      <c r="J64">
        <f t="shared" si="0"/>
        <v>1.8474483263215657E-2</v>
      </c>
      <c r="L64">
        <f t="shared" si="2"/>
        <v>2.2256872068785829</v>
      </c>
      <c r="M64">
        <f t="shared" si="3"/>
        <v>7.8787476009369441E-4</v>
      </c>
    </row>
    <row r="65" spans="1:13" ht="15" customHeight="1" x14ac:dyDescent="0.55000000000000004">
      <c r="A65" s="1" t="s">
        <v>69</v>
      </c>
      <c r="B65" s="1">
        <v>6</v>
      </c>
      <c r="C65" s="1">
        <v>50</v>
      </c>
      <c r="D65" s="1">
        <v>257</v>
      </c>
      <c r="E65" s="1">
        <v>253</v>
      </c>
      <c r="F65" s="1">
        <v>566</v>
      </c>
      <c r="I65">
        <f t="shared" si="1"/>
        <v>8.5763293310463118E-2</v>
      </c>
      <c r="J65">
        <f t="shared" si="0"/>
        <v>4.8390133684805124E-2</v>
      </c>
      <c r="L65">
        <f t="shared" si="2"/>
        <v>1.772330158645407</v>
      </c>
      <c r="M65">
        <f t="shared" si="3"/>
        <v>4.7875364010581037E-4</v>
      </c>
    </row>
    <row r="66" spans="1:13" ht="15" customHeight="1" x14ac:dyDescent="0.55000000000000004">
      <c r="A66" s="1" t="s">
        <v>1</v>
      </c>
      <c r="B66" s="1">
        <v>95</v>
      </c>
      <c r="C66" s="1">
        <v>633</v>
      </c>
      <c r="D66" s="1">
        <v>5568</v>
      </c>
      <c r="E66" s="1">
        <v>4094</v>
      </c>
      <c r="F66" s="1">
        <v>10390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1B77-C307-41FA-97E4-2B2E228559C4}">
  <dimension ref="A1:D29"/>
  <sheetViews>
    <sheetView workbookViewId="0">
      <selection activeCell="A17" sqref="A17"/>
    </sheetView>
  </sheetViews>
  <sheetFormatPr defaultRowHeight="14.4" x14ac:dyDescent="0.55000000000000004"/>
  <cols>
    <col min="1" max="1" width="25" customWidth="1"/>
    <col min="2" max="2" width="11.26171875" customWidth="1"/>
  </cols>
  <sheetData>
    <row r="1" spans="1:4" s="2" customFormat="1" x14ac:dyDescent="0.55000000000000004">
      <c r="A1" s="2" t="s">
        <v>95</v>
      </c>
      <c r="B1" s="2" t="s">
        <v>104</v>
      </c>
      <c r="C1" s="2" t="s">
        <v>96</v>
      </c>
      <c r="D1" s="2" t="s">
        <v>97</v>
      </c>
    </row>
    <row r="2" spans="1:4" x14ac:dyDescent="0.55000000000000004">
      <c r="A2" t="s">
        <v>98</v>
      </c>
      <c r="B2">
        <v>5.05</v>
      </c>
      <c r="C2">
        <v>20.8</v>
      </c>
      <c r="D2">
        <v>4.2</v>
      </c>
    </row>
    <row r="3" spans="1:4" x14ac:dyDescent="0.55000000000000004">
      <c r="A3" t="s">
        <v>9</v>
      </c>
      <c r="B3">
        <v>3.3</v>
      </c>
      <c r="C3">
        <v>4.3099999999999996</v>
      </c>
      <c r="D3">
        <v>3.9</v>
      </c>
    </row>
    <row r="4" spans="1:4" x14ac:dyDescent="0.55000000000000004">
      <c r="A4" t="s">
        <v>100</v>
      </c>
      <c r="B4">
        <v>3.8</v>
      </c>
      <c r="C4">
        <v>17.600000000000001</v>
      </c>
    </row>
    <row r="5" spans="1:4" x14ac:dyDescent="0.55000000000000004">
      <c r="A5" t="s">
        <v>99</v>
      </c>
      <c r="B5">
        <v>3.01</v>
      </c>
      <c r="C5">
        <v>5.03</v>
      </c>
      <c r="D5">
        <v>4.2</v>
      </c>
    </row>
    <row r="6" spans="1:4" x14ac:dyDescent="0.55000000000000004">
      <c r="A6" t="s">
        <v>29</v>
      </c>
      <c r="B6">
        <v>3.2</v>
      </c>
      <c r="C6">
        <v>13.8</v>
      </c>
    </row>
    <row r="7" spans="1:4" x14ac:dyDescent="0.55000000000000004">
      <c r="A7" t="s">
        <v>101</v>
      </c>
      <c r="B7">
        <v>5.15</v>
      </c>
      <c r="C7">
        <v>27.8</v>
      </c>
    </row>
    <row r="8" spans="1:4" x14ac:dyDescent="0.55000000000000004">
      <c r="A8" t="s">
        <v>33</v>
      </c>
      <c r="B8">
        <v>2.65</v>
      </c>
      <c r="D8">
        <v>2.9</v>
      </c>
    </row>
    <row r="9" spans="1:4" x14ac:dyDescent="0.55000000000000004">
      <c r="A9" t="s">
        <v>105</v>
      </c>
      <c r="B9">
        <v>4.9000000000000004</v>
      </c>
      <c r="D9">
        <v>5.2</v>
      </c>
    </row>
    <row r="10" spans="1:4" x14ac:dyDescent="0.55000000000000004">
      <c r="A10" t="s">
        <v>106</v>
      </c>
      <c r="B10">
        <v>3.9</v>
      </c>
      <c r="D10">
        <v>3.7</v>
      </c>
    </row>
    <row r="11" spans="1:4" x14ac:dyDescent="0.55000000000000004">
      <c r="A11" t="s">
        <v>107</v>
      </c>
      <c r="B11">
        <v>2.8</v>
      </c>
      <c r="D11">
        <v>2.4</v>
      </c>
    </row>
    <row r="14" spans="1:4" x14ac:dyDescent="0.55000000000000004">
      <c r="A14" t="s">
        <v>96</v>
      </c>
      <c r="B14" s="6" t="s">
        <v>87</v>
      </c>
    </row>
    <row r="15" spans="1:4" x14ac:dyDescent="0.55000000000000004">
      <c r="A15" t="s">
        <v>97</v>
      </c>
      <c r="B15" s="6" t="s">
        <v>88</v>
      </c>
    </row>
    <row r="16" spans="1:4" x14ac:dyDescent="0.55000000000000004">
      <c r="B16" s="5"/>
    </row>
    <row r="29" spans="1:2" x14ac:dyDescent="0.55000000000000004">
      <c r="A29" s="4"/>
      <c r="B29" s="4"/>
    </row>
  </sheetData>
  <hyperlinks>
    <hyperlink ref="B14" r:id="rId1" xr:uid="{21052A0F-29DA-4468-81CC-B2B630DCC4CB}"/>
    <hyperlink ref="B15" r:id="rId2" xr:uid="{3BD886D8-C1B0-4D4B-9438-739AE35F1FB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F77F-F5F1-4507-9664-7F6D49E2EB1F}">
  <dimension ref="A1:R65"/>
  <sheetViews>
    <sheetView workbookViewId="0">
      <pane xSplit="1" ySplit="2" topLeftCell="B3" activePane="bottomRight" state="frozen"/>
      <selection pane="topRight" activeCell="B1" sqref="B1"/>
      <selection pane="bottomLeft" activeCell="A3" sqref="A3"/>
      <selection pane="bottomRight" activeCell="J4" sqref="J4"/>
    </sheetView>
  </sheetViews>
  <sheetFormatPr defaultRowHeight="14.4" x14ac:dyDescent="0.55000000000000004"/>
  <cols>
    <col min="1" max="1" width="45.41796875" customWidth="1"/>
    <col min="17" max="17" width="10.15625" style="8" customWidth="1"/>
    <col min="18" max="18" width="11.15625" style="10" customWidth="1"/>
  </cols>
  <sheetData>
    <row r="1" spans="1:18" x14ac:dyDescent="0.55000000000000004">
      <c r="K1" t="s">
        <v>75</v>
      </c>
      <c r="Q1" s="7" t="s">
        <v>76</v>
      </c>
      <c r="R1" s="9" t="s">
        <v>78</v>
      </c>
    </row>
    <row r="2" spans="1:18" ht="15" customHeight="1" x14ac:dyDescent="0.55000000000000004">
      <c r="B2" s="1" t="s">
        <v>2</v>
      </c>
      <c r="C2" s="1" t="s">
        <v>3</v>
      </c>
      <c r="D2" s="1" t="s">
        <v>4</v>
      </c>
      <c r="E2" s="1" t="s">
        <v>5</v>
      </c>
      <c r="F2" s="1" t="s">
        <v>6</v>
      </c>
      <c r="G2" s="1" t="s">
        <v>1</v>
      </c>
      <c r="J2" s="1" t="s">
        <v>74</v>
      </c>
      <c r="K2" s="1" t="s">
        <v>70</v>
      </c>
      <c r="L2" s="1" t="s">
        <v>71</v>
      </c>
      <c r="M2" s="1" t="s">
        <v>72</v>
      </c>
      <c r="N2" s="1" t="s">
        <v>77</v>
      </c>
      <c r="O2" s="1" t="s">
        <v>73</v>
      </c>
      <c r="P2" s="1"/>
    </row>
    <row r="3" spans="1:18" ht="15" customHeight="1" x14ac:dyDescent="0.55000000000000004">
      <c r="A3" s="1" t="s">
        <v>24</v>
      </c>
      <c r="B3" s="1">
        <v>3</v>
      </c>
      <c r="C3" s="1">
        <v>43</v>
      </c>
      <c r="D3" s="1">
        <v>49</v>
      </c>
      <c r="E3" s="1">
        <v>36</v>
      </c>
      <c r="F3" s="1">
        <v>69</v>
      </c>
      <c r="G3" s="1">
        <v>200</v>
      </c>
      <c r="J3">
        <v>1.722158438576349E-3</v>
      </c>
      <c r="K3">
        <v>1.471091344509066E-2</v>
      </c>
      <c r="L3">
        <v>2.9733009708737865E-2</v>
      </c>
      <c r="M3">
        <v>2.8753993610223641E-2</v>
      </c>
      <c r="N3">
        <v>4.4401544401544403E-2</v>
      </c>
      <c r="O3">
        <v>2.1932229411119639E-2</v>
      </c>
      <c r="Q3" s="8">
        <v>25.782496782496786</v>
      </c>
      <c r="R3" s="10">
        <v>5.6652521065944255E-19</v>
      </c>
    </row>
    <row r="4" spans="1:18" ht="15" customHeight="1" x14ac:dyDescent="0.55000000000000004">
      <c r="A4" s="1" t="s">
        <v>36</v>
      </c>
      <c r="B4" s="1">
        <v>1</v>
      </c>
      <c r="C4" s="1">
        <v>5</v>
      </c>
      <c r="D4" s="1">
        <v>5</v>
      </c>
      <c r="E4" s="1">
        <v>11</v>
      </c>
      <c r="F4" s="1">
        <v>10</v>
      </c>
      <c r="G4" s="1">
        <v>32</v>
      </c>
      <c r="J4">
        <v>5.7339449541284407E-4</v>
      </c>
      <c r="K4">
        <v>1.6886187098953055E-3</v>
      </c>
      <c r="L4">
        <v>2.9550827423167848E-3</v>
      </c>
      <c r="M4">
        <v>8.6139389193422081E-3</v>
      </c>
      <c r="N4">
        <v>6.1996280223186612E-3</v>
      </c>
      <c r="O4">
        <v>3.4456767524496607E-3</v>
      </c>
      <c r="Q4" s="8">
        <v>10.812151270923744</v>
      </c>
      <c r="R4" s="10">
        <v>4.1243651570312982E-3</v>
      </c>
    </row>
    <row r="5" spans="1:18" ht="15" customHeight="1" x14ac:dyDescent="0.55000000000000004">
      <c r="A5" s="1" t="s">
        <v>34</v>
      </c>
      <c r="B5" s="1">
        <v>4</v>
      </c>
      <c r="C5" s="1">
        <v>21</v>
      </c>
      <c r="D5" s="1">
        <v>19</v>
      </c>
      <c r="E5" s="1">
        <v>11</v>
      </c>
      <c r="F5" s="1">
        <v>26</v>
      </c>
      <c r="G5" s="1">
        <v>81</v>
      </c>
      <c r="J5">
        <v>2.2975301550832855E-3</v>
      </c>
      <c r="K5">
        <v>7.1307300509337859E-3</v>
      </c>
      <c r="L5">
        <v>1.132300357568534E-2</v>
      </c>
      <c r="M5">
        <v>8.6139389193422081E-3</v>
      </c>
      <c r="N5">
        <v>1.6280525986224169E-2</v>
      </c>
      <c r="O5">
        <v>8.768131630222992E-3</v>
      </c>
      <c r="Q5" s="8">
        <v>7.0860989355040696</v>
      </c>
      <c r="R5" s="10">
        <v>1.2027307067641346E-5</v>
      </c>
    </row>
    <row r="6" spans="1:18" ht="15" customHeight="1" x14ac:dyDescent="0.55000000000000004">
      <c r="A6" s="1" t="s">
        <v>57</v>
      </c>
      <c r="B6" s="1">
        <v>3</v>
      </c>
      <c r="C6" s="1">
        <v>12</v>
      </c>
      <c r="D6" s="1">
        <v>10</v>
      </c>
      <c r="E6" s="1">
        <v>11</v>
      </c>
      <c r="F6" s="1">
        <v>19</v>
      </c>
      <c r="G6" s="1">
        <v>55</v>
      </c>
      <c r="J6">
        <v>1.722158438576349E-3</v>
      </c>
      <c r="K6">
        <v>4.062288422477996E-3</v>
      </c>
      <c r="L6">
        <v>5.9276822762299938E-3</v>
      </c>
      <c r="M6">
        <v>8.6139389193422081E-3</v>
      </c>
      <c r="N6">
        <v>1.1845386533665835E-2</v>
      </c>
      <c r="O6">
        <v>5.9369602763385144E-3</v>
      </c>
      <c r="Q6" s="8">
        <v>6.8782211138819616</v>
      </c>
      <c r="R6" s="10">
        <v>2.2432529124968557E-4</v>
      </c>
    </row>
    <row r="7" spans="1:18" ht="15" customHeight="1" x14ac:dyDescent="0.55000000000000004">
      <c r="A7" s="1" t="s">
        <v>15</v>
      </c>
      <c r="B7" s="1">
        <v>6</v>
      </c>
      <c r="C7" s="1">
        <v>12</v>
      </c>
      <c r="D7" s="1">
        <v>19</v>
      </c>
      <c r="E7" s="1">
        <v>20</v>
      </c>
      <c r="F7" s="1">
        <v>33</v>
      </c>
      <c r="G7" s="1">
        <v>90</v>
      </c>
      <c r="J7">
        <v>3.4502587694077054E-3</v>
      </c>
      <c r="K7">
        <v>4.062288422477996E-3</v>
      </c>
      <c r="L7">
        <v>1.132300357568534E-2</v>
      </c>
      <c r="M7">
        <v>1.5772870662460567E-2</v>
      </c>
      <c r="N7">
        <v>2.0754716981132074E-2</v>
      </c>
      <c r="O7">
        <v>9.7518691082457473E-3</v>
      </c>
      <c r="Q7" s="8">
        <v>6.0154088050314467</v>
      </c>
      <c r="R7" s="10">
        <v>2.2953195281673275E-6</v>
      </c>
    </row>
    <row r="8" spans="1:18" ht="15" customHeight="1" x14ac:dyDescent="0.55000000000000004">
      <c r="A8" s="1" t="s">
        <v>68</v>
      </c>
      <c r="B8" s="1">
        <v>13</v>
      </c>
      <c r="C8" s="1">
        <v>27</v>
      </c>
      <c r="D8" s="1">
        <v>45</v>
      </c>
      <c r="E8" s="1">
        <v>28</v>
      </c>
      <c r="F8" s="1">
        <v>61</v>
      </c>
      <c r="G8" s="1">
        <v>174</v>
      </c>
      <c r="J8">
        <v>7.5057736720554272E-3</v>
      </c>
      <c r="K8">
        <v>9.1867982306907108E-3</v>
      </c>
      <c r="L8">
        <v>2.7239709443099273E-2</v>
      </c>
      <c r="M8">
        <v>2.2222222222222223E-2</v>
      </c>
      <c r="N8">
        <v>3.9052496798975669E-2</v>
      </c>
      <c r="O8">
        <v>1.9026790595954073E-2</v>
      </c>
      <c r="Q8" s="8">
        <v>5.2029941889096811</v>
      </c>
      <c r="R8" s="10">
        <v>7.7878288743799275E-10</v>
      </c>
    </row>
    <row r="9" spans="1:18" ht="15" customHeight="1" x14ac:dyDescent="0.55000000000000004">
      <c r="A9" s="1" t="s">
        <v>32</v>
      </c>
      <c r="B9" s="1">
        <v>25</v>
      </c>
      <c r="C9" s="1">
        <v>79</v>
      </c>
      <c r="D9" s="1">
        <v>82</v>
      </c>
      <c r="E9" s="1">
        <v>76</v>
      </c>
      <c r="F9" s="1">
        <v>113</v>
      </c>
      <c r="G9" s="1">
        <v>375</v>
      </c>
      <c r="J9">
        <v>1.4534883720930232E-2</v>
      </c>
      <c r="K9">
        <v>2.7364045722202978E-2</v>
      </c>
      <c r="L9">
        <v>5.0773993808049533E-2</v>
      </c>
      <c r="M9">
        <v>6.2706270627062702E-2</v>
      </c>
      <c r="N9">
        <v>7.483443708609272E-2</v>
      </c>
      <c r="O9">
        <v>4.1927549194991053E-2</v>
      </c>
      <c r="Q9" s="8">
        <v>5.1486092715231795</v>
      </c>
      <c r="R9" s="10">
        <v>7.1280366576314278E-17</v>
      </c>
    </row>
    <row r="10" spans="1:18" ht="15" customHeight="1" x14ac:dyDescent="0.55000000000000004">
      <c r="A10" s="1" t="s">
        <v>8</v>
      </c>
      <c r="B10" s="1">
        <v>36</v>
      </c>
      <c r="C10" s="1">
        <v>79</v>
      </c>
      <c r="D10" s="1">
        <v>118</v>
      </c>
      <c r="E10" s="1">
        <v>97</v>
      </c>
      <c r="F10" s="1">
        <v>156</v>
      </c>
      <c r="G10" s="1">
        <v>486</v>
      </c>
      <c r="J10">
        <v>2.1064950263311878E-2</v>
      </c>
      <c r="K10">
        <v>2.7364045722202978E-2</v>
      </c>
      <c r="L10">
        <v>7.4730842305256492E-2</v>
      </c>
      <c r="M10">
        <v>8.1444164567590266E-2</v>
      </c>
      <c r="N10">
        <v>0.10633946830265849</v>
      </c>
      <c r="O10">
        <v>5.5020944186573079E-2</v>
      </c>
      <c r="Q10" s="8">
        <v>5.0481708702567598</v>
      </c>
      <c r="R10" s="10">
        <v>2.3354118028081307E-22</v>
      </c>
    </row>
    <row r="11" spans="1:18" ht="15" customHeight="1" x14ac:dyDescent="0.55000000000000004">
      <c r="A11" s="1" t="s">
        <v>46</v>
      </c>
      <c r="B11" s="1">
        <v>8</v>
      </c>
      <c r="C11" s="1">
        <v>25</v>
      </c>
      <c r="D11" s="1">
        <v>26</v>
      </c>
      <c r="E11" s="1">
        <v>27</v>
      </c>
      <c r="F11" s="1">
        <v>36</v>
      </c>
      <c r="G11" s="1">
        <v>122</v>
      </c>
      <c r="J11">
        <v>4.6056419113413936E-3</v>
      </c>
      <c r="K11">
        <v>8.5005100306018364E-3</v>
      </c>
      <c r="L11">
        <v>1.5559545182525433E-2</v>
      </c>
      <c r="M11">
        <v>2.1411578112609041E-2</v>
      </c>
      <c r="N11">
        <v>2.2684310018903593E-2</v>
      </c>
      <c r="O11">
        <v>1.3265195172338807E-2</v>
      </c>
      <c r="Q11" s="8">
        <v>4.9253308128544422</v>
      </c>
      <c r="R11" s="10">
        <v>3.8696454617350762E-6</v>
      </c>
    </row>
    <row r="12" spans="1:18" ht="15" customHeight="1" x14ac:dyDescent="0.55000000000000004">
      <c r="A12" s="1" t="s">
        <v>17</v>
      </c>
      <c r="B12" s="1">
        <v>3</v>
      </c>
      <c r="C12" s="1">
        <v>6</v>
      </c>
      <c r="D12" s="1">
        <v>6</v>
      </c>
      <c r="E12" s="1">
        <v>5</v>
      </c>
      <c r="F12" s="1">
        <v>12</v>
      </c>
      <c r="G12" s="1">
        <v>32</v>
      </c>
      <c r="J12">
        <v>1.722158438576349E-3</v>
      </c>
      <c r="K12">
        <v>2.0270270270270271E-3</v>
      </c>
      <c r="L12">
        <v>3.5481963335304554E-3</v>
      </c>
      <c r="M12">
        <v>3.897116134060795E-3</v>
      </c>
      <c r="N12">
        <v>7.4487895716945996E-3</v>
      </c>
      <c r="O12">
        <v>3.4456767524496607E-3</v>
      </c>
      <c r="Q12" s="8">
        <v>4.3252638112973312</v>
      </c>
      <c r="R12" s="10">
        <v>1.2197530112599192E-2</v>
      </c>
    </row>
    <row r="13" spans="1:18" ht="15" customHeight="1" x14ac:dyDescent="0.55000000000000004">
      <c r="A13" s="1" t="s">
        <v>26</v>
      </c>
      <c r="B13" s="1">
        <v>61</v>
      </c>
      <c r="C13" s="1">
        <v>163</v>
      </c>
      <c r="D13" s="1">
        <v>139</v>
      </c>
      <c r="E13" s="1">
        <v>137</v>
      </c>
      <c r="F13" s="1">
        <v>216</v>
      </c>
      <c r="G13" s="1">
        <v>716</v>
      </c>
      <c r="J13">
        <v>3.622327790973872E-2</v>
      </c>
      <c r="K13">
        <v>5.815198002140564E-2</v>
      </c>
      <c r="L13">
        <v>8.9216944801026959E-2</v>
      </c>
      <c r="M13">
        <v>0.11902693310165074</v>
      </c>
      <c r="N13">
        <v>0.15351812366737741</v>
      </c>
      <c r="O13">
        <v>8.3226781355341159E-2</v>
      </c>
      <c r="Q13" s="8">
        <v>4.2381068894403855</v>
      </c>
      <c r="R13" s="10">
        <v>3.1171311199912789E-26</v>
      </c>
    </row>
    <row r="14" spans="1:18" ht="15" customHeight="1" x14ac:dyDescent="0.55000000000000004">
      <c r="A14" s="1" t="s">
        <v>62</v>
      </c>
      <c r="B14" s="1">
        <v>7</v>
      </c>
      <c r="C14" s="1">
        <v>18</v>
      </c>
      <c r="D14" s="1">
        <v>23</v>
      </c>
      <c r="E14" s="1">
        <v>19</v>
      </c>
      <c r="F14" s="1">
        <v>27</v>
      </c>
      <c r="G14" s="1">
        <v>94</v>
      </c>
      <c r="J14">
        <v>4.0276179516685849E-3</v>
      </c>
      <c r="K14">
        <v>6.1058344640434192E-3</v>
      </c>
      <c r="L14">
        <v>1.3739545997610514E-2</v>
      </c>
      <c r="M14">
        <v>1.4972419227738377E-2</v>
      </c>
      <c r="N14">
        <v>1.6917293233082706E-2</v>
      </c>
      <c r="O14">
        <v>1.018970189701897E-2</v>
      </c>
      <c r="Q14" s="8">
        <v>4.20032223415682</v>
      </c>
      <c r="R14" s="10">
        <v>1.7845987984257437E-4</v>
      </c>
    </row>
    <row r="15" spans="1:18" ht="15" customHeight="1" x14ac:dyDescent="0.55000000000000004">
      <c r="A15" s="1" t="s">
        <v>59</v>
      </c>
      <c r="B15" s="1">
        <v>25</v>
      </c>
      <c r="C15" s="1">
        <v>93</v>
      </c>
      <c r="D15" s="1">
        <v>66</v>
      </c>
      <c r="E15" s="1">
        <v>67</v>
      </c>
      <c r="F15" s="1">
        <v>92</v>
      </c>
      <c r="G15" s="1">
        <v>343</v>
      </c>
      <c r="J15">
        <v>1.4534883720930232E-2</v>
      </c>
      <c r="K15">
        <v>3.2370344587539158E-2</v>
      </c>
      <c r="L15">
        <v>4.04659717964439E-2</v>
      </c>
      <c r="M15">
        <v>5.4873054873054876E-2</v>
      </c>
      <c r="N15">
        <v>6.0091443500979752E-2</v>
      </c>
      <c r="O15">
        <v>3.8213012477718362E-2</v>
      </c>
      <c r="Q15" s="8">
        <v>4.1342913128674068</v>
      </c>
      <c r="R15" s="10">
        <v>6.1677581380669678E-12</v>
      </c>
    </row>
    <row r="16" spans="1:18" ht="15" customHeight="1" x14ac:dyDescent="0.55000000000000004">
      <c r="A16" s="1" t="s">
        <v>67</v>
      </c>
      <c r="B16" s="1">
        <v>12</v>
      </c>
      <c r="C16" s="1">
        <v>35</v>
      </c>
      <c r="D16" s="1">
        <v>31</v>
      </c>
      <c r="E16" s="1">
        <v>10</v>
      </c>
      <c r="F16" s="1">
        <v>43</v>
      </c>
      <c r="G16" s="1">
        <v>131</v>
      </c>
      <c r="J16">
        <v>6.9244085401038661E-3</v>
      </c>
      <c r="K16">
        <v>1.1941316956670079E-2</v>
      </c>
      <c r="L16">
        <v>1.8607442977190875E-2</v>
      </c>
      <c r="M16">
        <v>7.8247261345852897E-3</v>
      </c>
      <c r="N16">
        <v>2.7215189873417721E-2</v>
      </c>
      <c r="O16">
        <v>1.4257727470613844E-2</v>
      </c>
      <c r="Q16" s="8">
        <v>3.9303270042194094</v>
      </c>
      <c r="R16" s="10">
        <v>4.3036587287680659E-6</v>
      </c>
    </row>
    <row r="17" spans="1:18" ht="15" customHeight="1" x14ac:dyDescent="0.55000000000000004">
      <c r="A17" s="1" t="s">
        <v>12</v>
      </c>
      <c r="B17" s="1">
        <v>45</v>
      </c>
      <c r="C17" s="1">
        <v>171</v>
      </c>
      <c r="D17" s="1">
        <v>134</v>
      </c>
      <c r="E17" s="1">
        <v>140</v>
      </c>
      <c r="F17" s="1">
        <v>149</v>
      </c>
      <c r="G17" s="1">
        <v>639</v>
      </c>
      <c r="J17">
        <v>2.6470588235294117E-2</v>
      </c>
      <c r="K17">
        <v>6.1180679785330948E-2</v>
      </c>
      <c r="L17">
        <v>8.5732565579014722E-2</v>
      </c>
      <c r="M17">
        <v>0.12195121951219512</v>
      </c>
      <c r="N17">
        <v>0.10108548168249661</v>
      </c>
      <c r="O17">
        <v>7.3617511520737325E-2</v>
      </c>
      <c r="Q17" s="8">
        <v>3.8187848635609831</v>
      </c>
      <c r="R17" s="10">
        <v>4.683717917928217E-17</v>
      </c>
    </row>
    <row r="18" spans="1:18" ht="15" customHeight="1" x14ac:dyDescent="0.55000000000000004">
      <c r="A18" s="1" t="s">
        <v>25</v>
      </c>
      <c r="B18" s="1">
        <v>4</v>
      </c>
      <c r="C18" s="1">
        <v>19</v>
      </c>
      <c r="D18" s="1">
        <v>11</v>
      </c>
      <c r="E18" s="1">
        <v>8</v>
      </c>
      <c r="F18" s="1">
        <v>13</v>
      </c>
      <c r="G18" s="1">
        <v>55</v>
      </c>
      <c r="J18">
        <v>2.2975301550832855E-3</v>
      </c>
      <c r="K18">
        <v>6.4472344757380388E-3</v>
      </c>
      <c r="L18">
        <v>6.5243179122182679E-3</v>
      </c>
      <c r="M18">
        <v>6.2500000000000003E-3</v>
      </c>
      <c r="N18">
        <v>8.0745341614906832E-3</v>
      </c>
      <c r="O18">
        <v>5.9369602763385144E-3</v>
      </c>
      <c r="Q18" s="8">
        <v>3.5144409937888197</v>
      </c>
      <c r="R18" s="10">
        <v>1.6899697303806045E-2</v>
      </c>
    </row>
    <row r="19" spans="1:18" ht="15" customHeight="1" x14ac:dyDescent="0.55000000000000004">
      <c r="A19" s="1" t="s">
        <v>49</v>
      </c>
      <c r="B19" s="1">
        <v>55</v>
      </c>
      <c r="C19" s="1">
        <v>180</v>
      </c>
      <c r="D19" s="1">
        <v>137</v>
      </c>
      <c r="E19" s="1">
        <v>111</v>
      </c>
      <c r="F19" s="1">
        <v>162</v>
      </c>
      <c r="G19" s="1">
        <v>645</v>
      </c>
      <c r="J19">
        <v>3.2544378698224852E-2</v>
      </c>
      <c r="K19">
        <v>6.4608758076094758E-2</v>
      </c>
      <c r="L19">
        <v>8.7820512820512814E-2</v>
      </c>
      <c r="M19">
        <v>9.4307561597281223E-2</v>
      </c>
      <c r="N19">
        <v>0.11088295687885011</v>
      </c>
      <c r="O19">
        <v>7.4360156790408111E-2</v>
      </c>
      <c r="Q19" s="8">
        <v>3.4071308568228487</v>
      </c>
      <c r="R19" s="10">
        <v>2.1198234050246524E-16</v>
      </c>
    </row>
    <row r="20" spans="1:18" ht="15" customHeight="1" x14ac:dyDescent="0.55000000000000004">
      <c r="A20" s="1" t="s">
        <v>66</v>
      </c>
      <c r="B20" s="1">
        <v>8</v>
      </c>
      <c r="C20" s="1">
        <v>19</v>
      </c>
      <c r="D20" s="1">
        <v>24</v>
      </c>
      <c r="E20" s="1">
        <v>18</v>
      </c>
      <c r="F20" s="1">
        <v>25</v>
      </c>
      <c r="G20" s="1">
        <v>94</v>
      </c>
      <c r="J20">
        <v>4.6056419113413936E-3</v>
      </c>
      <c r="K20">
        <v>6.4472344757380388E-3</v>
      </c>
      <c r="L20">
        <v>1.434548714883443E-2</v>
      </c>
      <c r="M20">
        <v>1.4173228346456693E-2</v>
      </c>
      <c r="N20">
        <v>1.5644555694618274E-2</v>
      </c>
      <c r="O20">
        <v>1.018970189701897E-2</v>
      </c>
      <c r="Q20" s="8">
        <v>3.3968241551939924</v>
      </c>
      <c r="R20" s="10">
        <v>1.1158864263401199E-3</v>
      </c>
    </row>
    <row r="21" spans="1:18" ht="15" customHeight="1" x14ac:dyDescent="0.55000000000000004">
      <c r="A21" s="1" t="s">
        <v>132</v>
      </c>
      <c r="B21" s="1">
        <v>806</v>
      </c>
      <c r="C21" s="1">
        <v>914</v>
      </c>
      <c r="D21" s="1">
        <v>406</v>
      </c>
      <c r="E21" s="1">
        <v>270</v>
      </c>
      <c r="F21" s="1">
        <v>333</v>
      </c>
      <c r="G21" s="1">
        <v>2729</v>
      </c>
      <c r="J21">
        <v>0.85835995740149096</v>
      </c>
      <c r="K21">
        <v>0.44541910331384016</v>
      </c>
      <c r="L21">
        <v>0.31448489542989932</v>
      </c>
      <c r="M21">
        <v>0.26522593320235754</v>
      </c>
      <c r="N21">
        <v>0.25813953488372093</v>
      </c>
      <c r="O21">
        <v>0.41411229135053113</v>
      </c>
      <c r="Q21" s="8">
        <v>3.3251782133571273</v>
      </c>
      <c r="R21" s="10">
        <v>3.9712537370772326E-57</v>
      </c>
    </row>
    <row r="22" spans="1:18" ht="15" customHeight="1" x14ac:dyDescent="0.55000000000000004">
      <c r="A22" s="1" t="s">
        <v>9</v>
      </c>
      <c r="B22" s="1">
        <v>173</v>
      </c>
      <c r="C22" s="1">
        <v>485</v>
      </c>
      <c r="D22" s="1">
        <v>380</v>
      </c>
      <c r="E22" s="1">
        <v>340</v>
      </c>
      <c r="F22" s="1">
        <v>432</v>
      </c>
      <c r="G22" s="1">
        <v>1810</v>
      </c>
      <c r="J22">
        <v>0.11005089058524173</v>
      </c>
      <c r="K22">
        <v>0.1954856912535268</v>
      </c>
      <c r="L22">
        <v>0.28853454821564162</v>
      </c>
      <c r="M22">
        <v>0.35864978902953587</v>
      </c>
      <c r="N22">
        <v>0.36272040302267</v>
      </c>
      <c r="O22">
        <v>0.24104408043680917</v>
      </c>
      <c r="Q22" s="8">
        <v>3.2959333731308513</v>
      </c>
      <c r="R22" s="10">
        <v>2.5135965541352976E-37</v>
      </c>
    </row>
    <row r="23" spans="1:18" ht="15" customHeight="1" x14ac:dyDescent="0.55000000000000004">
      <c r="A23" s="1" t="s">
        <v>47</v>
      </c>
      <c r="B23" s="1">
        <v>4</v>
      </c>
      <c r="C23" s="1">
        <v>8</v>
      </c>
      <c r="D23" s="1">
        <v>14</v>
      </c>
      <c r="E23" s="1">
        <v>3</v>
      </c>
      <c r="F23" s="1">
        <v>12</v>
      </c>
      <c r="G23" s="1">
        <v>41</v>
      </c>
      <c r="J23">
        <v>2.2975301550832855E-3</v>
      </c>
      <c r="K23">
        <v>2.7045300878972278E-3</v>
      </c>
      <c r="L23">
        <v>8.3184789067142009E-3</v>
      </c>
      <c r="M23">
        <v>2.3346303501945525E-3</v>
      </c>
      <c r="N23">
        <v>7.4487895716945996E-3</v>
      </c>
      <c r="O23">
        <v>4.4190558309980602E-3</v>
      </c>
      <c r="Q23" s="8">
        <v>3.2420856610800746</v>
      </c>
      <c r="R23" s="10">
        <v>2.7490218752565413E-2</v>
      </c>
    </row>
    <row r="24" spans="1:18" ht="15" customHeight="1" x14ac:dyDescent="0.55000000000000004">
      <c r="A24" s="1" t="s">
        <v>29</v>
      </c>
      <c r="B24" s="1">
        <v>48</v>
      </c>
      <c r="C24" s="1">
        <v>159</v>
      </c>
      <c r="D24" s="1">
        <v>140</v>
      </c>
      <c r="E24" s="1">
        <v>104</v>
      </c>
      <c r="F24" s="1">
        <v>135</v>
      </c>
      <c r="G24" s="1">
        <v>586</v>
      </c>
      <c r="J24">
        <v>2.8285209192692989E-2</v>
      </c>
      <c r="K24">
        <v>5.6644104025650163E-2</v>
      </c>
      <c r="L24">
        <v>8.9916506101477195E-2</v>
      </c>
      <c r="M24">
        <v>8.7837837837837843E-2</v>
      </c>
      <c r="N24">
        <v>9.0725806451612906E-2</v>
      </c>
      <c r="O24">
        <v>6.7101797778541167E-2</v>
      </c>
      <c r="Q24" s="8">
        <v>3.2075352822580645</v>
      </c>
      <c r="R24" s="10">
        <v>4.1841636287087632E-13</v>
      </c>
    </row>
    <row r="25" spans="1:18" ht="15" customHeight="1" x14ac:dyDescent="0.55000000000000004">
      <c r="A25" s="1" t="s">
        <v>41</v>
      </c>
      <c r="B25" s="1">
        <v>74</v>
      </c>
      <c r="C25" s="1">
        <v>258</v>
      </c>
      <c r="D25" s="1">
        <v>177</v>
      </c>
      <c r="E25" s="1">
        <v>155</v>
      </c>
      <c r="F25" s="1">
        <v>198</v>
      </c>
      <c r="G25" s="1">
        <v>862</v>
      </c>
      <c r="J25">
        <v>4.4284859365649312E-2</v>
      </c>
      <c r="K25">
        <v>9.5273264401772528E-2</v>
      </c>
      <c r="L25">
        <v>0.11644736842105263</v>
      </c>
      <c r="M25">
        <v>0.13680494263018536</v>
      </c>
      <c r="N25">
        <v>0.13894736842105262</v>
      </c>
      <c r="O25">
        <v>0.10192739742225375</v>
      </c>
      <c r="Q25" s="8">
        <v>3.1375817923186342</v>
      </c>
      <c r="R25" s="10">
        <v>7.7346926740351872E-18</v>
      </c>
    </row>
    <row r="26" spans="1:18" ht="15" customHeight="1" x14ac:dyDescent="0.55000000000000004">
      <c r="A26" s="1" t="s">
        <v>27</v>
      </c>
      <c r="B26" s="1">
        <v>5</v>
      </c>
      <c r="C26" s="1">
        <v>11</v>
      </c>
      <c r="D26" s="1">
        <v>13</v>
      </c>
      <c r="E26" s="1">
        <v>12</v>
      </c>
      <c r="F26" s="1">
        <v>14</v>
      </c>
      <c r="G26" s="1">
        <v>55</v>
      </c>
      <c r="J26">
        <v>2.8735632183908046E-3</v>
      </c>
      <c r="K26">
        <v>3.7225042301184431E-3</v>
      </c>
      <c r="L26">
        <v>7.719714964370546E-3</v>
      </c>
      <c r="M26">
        <v>9.4043887147335428E-3</v>
      </c>
      <c r="N26">
        <v>8.7010565568676201E-3</v>
      </c>
      <c r="O26">
        <v>5.9369602763385144E-3</v>
      </c>
      <c r="Q26" s="8">
        <v>3.0279676817899319</v>
      </c>
      <c r="R26" s="10">
        <v>2.1761033665201362E-2</v>
      </c>
    </row>
    <row r="27" spans="1:18" ht="15" customHeight="1" x14ac:dyDescent="0.55000000000000004">
      <c r="A27" s="1" t="s">
        <v>13</v>
      </c>
      <c r="B27" s="1">
        <v>16</v>
      </c>
      <c r="C27" s="1">
        <v>33</v>
      </c>
      <c r="D27" s="1">
        <v>40</v>
      </c>
      <c r="E27" s="1">
        <v>29</v>
      </c>
      <c r="F27" s="1">
        <v>44</v>
      </c>
      <c r="G27" s="1">
        <v>162</v>
      </c>
      <c r="J27">
        <v>9.2539039907460954E-3</v>
      </c>
      <c r="K27">
        <v>1.125127855438118E-2</v>
      </c>
      <c r="L27">
        <v>2.4140012070006035E-2</v>
      </c>
      <c r="M27">
        <v>2.3034154090548053E-2</v>
      </c>
      <c r="N27">
        <v>2.7865737808739709E-2</v>
      </c>
      <c r="O27">
        <v>1.7691383640930435E-2</v>
      </c>
      <c r="Q27" s="8">
        <v>3.0112412919569351</v>
      </c>
      <c r="R27" s="10">
        <v>5.7883758298790792E-5</v>
      </c>
    </row>
    <row r="28" spans="1:18" ht="15" customHeight="1" x14ac:dyDescent="0.55000000000000004">
      <c r="A28" s="1" t="s">
        <v>55</v>
      </c>
      <c r="B28" s="1">
        <v>8</v>
      </c>
      <c r="C28" s="1">
        <v>16</v>
      </c>
      <c r="D28" s="1">
        <v>18</v>
      </c>
      <c r="E28" s="1">
        <v>14</v>
      </c>
      <c r="F28" s="1">
        <v>22</v>
      </c>
      <c r="G28" s="1">
        <v>78</v>
      </c>
      <c r="J28">
        <v>4.6056419113413936E-3</v>
      </c>
      <c r="K28">
        <v>5.4237288135593224E-3</v>
      </c>
      <c r="L28">
        <v>1.0720667063728409E-2</v>
      </c>
      <c r="M28">
        <v>1.098901098901099E-2</v>
      </c>
      <c r="N28">
        <v>1.3741411617738912E-2</v>
      </c>
      <c r="O28">
        <v>8.4406449518450392E-3</v>
      </c>
      <c r="Q28" s="8">
        <v>2.9836039975015609</v>
      </c>
      <c r="R28" s="10">
        <v>4.4654583128883769E-3</v>
      </c>
    </row>
    <row r="29" spans="1:18" ht="15" customHeight="1" x14ac:dyDescent="0.55000000000000004">
      <c r="A29" s="1" t="s">
        <v>54</v>
      </c>
      <c r="B29" s="1">
        <v>11</v>
      </c>
      <c r="C29" s="1">
        <v>19</v>
      </c>
      <c r="D29" s="1">
        <v>20</v>
      </c>
      <c r="E29" s="1">
        <v>15</v>
      </c>
      <c r="F29" s="1">
        <v>30</v>
      </c>
      <c r="G29" s="1">
        <v>95</v>
      </c>
      <c r="J29">
        <v>6.3437139561707033E-3</v>
      </c>
      <c r="K29">
        <v>6.4472344757380388E-3</v>
      </c>
      <c r="L29">
        <v>1.1926058437686345E-2</v>
      </c>
      <c r="M29">
        <v>1.1783189316575019E-2</v>
      </c>
      <c r="N29">
        <v>1.8832391713747645E-2</v>
      </c>
      <c r="O29">
        <v>1.0299219427580225E-2</v>
      </c>
      <c r="Q29" s="8">
        <v>2.9686697483307651</v>
      </c>
      <c r="R29" s="10">
        <v>9.6148289954601639E-4</v>
      </c>
    </row>
    <row r="30" spans="1:18" ht="15" customHeight="1" x14ac:dyDescent="0.55000000000000004">
      <c r="A30" s="1" t="s">
        <v>60</v>
      </c>
      <c r="B30" s="1">
        <v>53</v>
      </c>
      <c r="C30" s="1">
        <v>155</v>
      </c>
      <c r="D30" s="1">
        <v>111</v>
      </c>
      <c r="E30" s="1">
        <v>95</v>
      </c>
      <c r="F30" s="1">
        <v>135</v>
      </c>
      <c r="G30" s="1">
        <v>549</v>
      </c>
      <c r="J30">
        <v>3.1323877068557916E-2</v>
      </c>
      <c r="K30">
        <v>5.5140519388118106E-2</v>
      </c>
      <c r="L30">
        <v>6.998738965952081E-2</v>
      </c>
      <c r="M30">
        <v>7.9631181894383909E-2</v>
      </c>
      <c r="N30">
        <v>9.0725806451612906E-2</v>
      </c>
      <c r="O30">
        <v>6.2599771949828964E-2</v>
      </c>
      <c r="Q30" s="8">
        <v>2.8963785757760201</v>
      </c>
      <c r="R30" s="10">
        <v>1.214927891322588E-11</v>
      </c>
    </row>
    <row r="31" spans="1:18" ht="15" customHeight="1" x14ac:dyDescent="0.55000000000000004">
      <c r="A31" s="1" t="s">
        <v>10</v>
      </c>
      <c r="B31" s="1">
        <v>6</v>
      </c>
      <c r="C31" s="1">
        <v>15</v>
      </c>
      <c r="D31" s="1">
        <v>9</v>
      </c>
      <c r="E31" s="1">
        <v>7</v>
      </c>
      <c r="F31" s="1">
        <v>16</v>
      </c>
      <c r="G31" s="1">
        <v>53</v>
      </c>
      <c r="J31">
        <v>3.4502587694077054E-3</v>
      </c>
      <c r="K31">
        <v>5.0830227041680784E-3</v>
      </c>
      <c r="L31">
        <v>5.3317535545023701E-3</v>
      </c>
      <c r="M31">
        <v>5.4644808743169399E-3</v>
      </c>
      <c r="N31">
        <v>9.9564405724953328E-3</v>
      </c>
      <c r="O31">
        <v>5.7198359594215408E-3</v>
      </c>
      <c r="Q31" s="8">
        <v>2.8857083592615642</v>
      </c>
      <c r="R31" s="10">
        <v>1.7185620296916261E-2</v>
      </c>
    </row>
    <row r="32" spans="1:18" ht="15" customHeight="1" x14ac:dyDescent="0.55000000000000004">
      <c r="A32" s="1" t="s">
        <v>21</v>
      </c>
      <c r="B32" s="1">
        <v>6</v>
      </c>
      <c r="C32" s="1">
        <v>42</v>
      </c>
      <c r="D32" s="1">
        <v>25</v>
      </c>
      <c r="E32" s="1">
        <v>19</v>
      </c>
      <c r="F32" s="1">
        <v>16</v>
      </c>
      <c r="G32" s="1">
        <v>108</v>
      </c>
      <c r="J32">
        <v>3.4502587694077054E-3</v>
      </c>
      <c r="K32">
        <v>1.4363885088919288E-2</v>
      </c>
      <c r="L32">
        <v>1.4952153110047847E-2</v>
      </c>
      <c r="M32">
        <v>1.4972419227738377E-2</v>
      </c>
      <c r="N32">
        <v>9.9564405724953328E-3</v>
      </c>
      <c r="O32">
        <v>1.1725111279991315E-2</v>
      </c>
      <c r="Q32" s="8">
        <v>2.8857083592615642</v>
      </c>
      <c r="R32" s="10">
        <v>1.7185620296916261E-2</v>
      </c>
    </row>
    <row r="33" spans="1:18" ht="15" customHeight="1" x14ac:dyDescent="0.55000000000000004">
      <c r="A33" s="1" t="s">
        <v>61</v>
      </c>
      <c r="B33" s="1">
        <v>35</v>
      </c>
      <c r="C33" s="1">
        <v>101</v>
      </c>
      <c r="D33" s="1">
        <v>57</v>
      </c>
      <c r="E33" s="1">
        <v>57</v>
      </c>
      <c r="F33" s="1">
        <v>86</v>
      </c>
      <c r="G33" s="1">
        <v>336</v>
      </c>
      <c r="J33">
        <v>2.046783625730994E-2</v>
      </c>
      <c r="K33">
        <v>3.5253054101221641E-2</v>
      </c>
      <c r="L33">
        <v>3.4756097560975613E-2</v>
      </c>
      <c r="M33">
        <v>4.63038180341186E-2</v>
      </c>
      <c r="N33">
        <v>5.595315549772284E-2</v>
      </c>
      <c r="O33">
        <v>3.7403985305577203E-2</v>
      </c>
      <c r="Q33" s="8">
        <v>2.7337113114601732</v>
      </c>
      <c r="R33" s="10">
        <v>1.7385186284611158E-7</v>
      </c>
    </row>
    <row r="34" spans="1:18" ht="15" customHeight="1" x14ac:dyDescent="0.55000000000000004">
      <c r="A34" s="1" t="s">
        <v>33</v>
      </c>
      <c r="B34" s="1">
        <v>60</v>
      </c>
      <c r="C34" s="1">
        <v>136</v>
      </c>
      <c r="D34" s="1">
        <v>115</v>
      </c>
      <c r="E34" s="1">
        <v>120</v>
      </c>
      <c r="F34" s="1">
        <v>140</v>
      </c>
      <c r="G34" s="1">
        <v>571</v>
      </c>
      <c r="J34">
        <v>3.5608308605341248E-2</v>
      </c>
      <c r="K34">
        <v>4.8056537102473498E-2</v>
      </c>
      <c r="L34">
        <v>7.2692793931731989E-2</v>
      </c>
      <c r="M34">
        <v>0.10273972602739725</v>
      </c>
      <c r="N34">
        <v>9.440323668240054E-2</v>
      </c>
      <c r="O34">
        <v>6.5272062185642438E-2</v>
      </c>
      <c r="Q34" s="8">
        <v>2.6511575634974149</v>
      </c>
      <c r="R34" s="10">
        <v>1.0388467602057059E-10</v>
      </c>
    </row>
    <row r="35" spans="1:18" ht="15" customHeight="1" x14ac:dyDescent="0.55000000000000004">
      <c r="A35" s="1" t="s">
        <v>22</v>
      </c>
      <c r="B35" s="1">
        <v>27</v>
      </c>
      <c r="C35" s="1">
        <v>94</v>
      </c>
      <c r="D35" s="1">
        <v>52</v>
      </c>
      <c r="E35" s="1">
        <v>51</v>
      </c>
      <c r="F35" s="1">
        <v>64</v>
      </c>
      <c r="G35" s="1">
        <v>288</v>
      </c>
      <c r="J35">
        <v>1.5715948777648429E-2</v>
      </c>
      <c r="K35">
        <v>3.2729805013927575E-2</v>
      </c>
      <c r="L35">
        <v>3.1610942249240125E-2</v>
      </c>
      <c r="M35">
        <v>4.1228779304769606E-2</v>
      </c>
      <c r="N35">
        <v>4.1051956382296341E-2</v>
      </c>
      <c r="O35">
        <v>3.1890156128889381E-2</v>
      </c>
      <c r="Q35" s="8">
        <v>2.6121207801772264</v>
      </c>
      <c r="R35" s="10">
        <v>1.2156720299342328E-5</v>
      </c>
    </row>
    <row r="36" spans="1:18" ht="15" customHeight="1" x14ac:dyDescent="0.55000000000000004">
      <c r="A36" s="1" t="s">
        <v>14</v>
      </c>
      <c r="B36" s="1">
        <v>45</v>
      </c>
      <c r="C36" s="1">
        <v>108</v>
      </c>
      <c r="D36" s="1">
        <v>106</v>
      </c>
      <c r="E36" s="1">
        <v>78</v>
      </c>
      <c r="F36" s="1">
        <v>104</v>
      </c>
      <c r="G36" s="1">
        <v>441</v>
      </c>
      <c r="J36">
        <v>2.6470588235294117E-2</v>
      </c>
      <c r="K36">
        <v>3.7788663400979708E-2</v>
      </c>
      <c r="L36">
        <v>6.6624764299182904E-2</v>
      </c>
      <c r="M36">
        <v>6.4462809917355368E-2</v>
      </c>
      <c r="N36">
        <v>6.8466096115865696E-2</v>
      </c>
      <c r="O36">
        <v>4.9673349853570622E-2</v>
      </c>
      <c r="Q36" s="8">
        <v>2.5864969643771487</v>
      </c>
      <c r="R36" s="10">
        <v>3.9819438877149079E-8</v>
      </c>
    </row>
    <row r="37" spans="1:18" ht="15" customHeight="1" x14ac:dyDescent="0.55000000000000004">
      <c r="A37" s="1" t="s">
        <v>16</v>
      </c>
      <c r="B37" s="1">
        <v>8</v>
      </c>
      <c r="C37" s="1">
        <v>26</v>
      </c>
      <c r="D37" s="1">
        <v>15</v>
      </c>
      <c r="E37" s="1">
        <v>9</v>
      </c>
      <c r="F37" s="1">
        <v>18</v>
      </c>
      <c r="G37" s="1">
        <v>76</v>
      </c>
      <c r="J37">
        <v>4.6056419113413936E-3</v>
      </c>
      <c r="K37">
        <v>8.8435374149659872E-3</v>
      </c>
      <c r="L37">
        <v>8.9179548156956001E-3</v>
      </c>
      <c r="M37">
        <v>7.0367474589523062E-3</v>
      </c>
      <c r="N37">
        <v>1.1214953271028037E-2</v>
      </c>
      <c r="O37">
        <v>8.2224386021854372E-3</v>
      </c>
      <c r="Q37" s="8">
        <v>2.4350467289719622</v>
      </c>
      <c r="R37" s="10">
        <v>2.4434895192756462E-2</v>
      </c>
    </row>
    <row r="38" spans="1:18" ht="15" customHeight="1" x14ac:dyDescent="0.55000000000000004">
      <c r="A38" s="1" t="s">
        <v>56</v>
      </c>
      <c r="B38" s="1">
        <v>32</v>
      </c>
      <c r="C38" s="1">
        <v>75</v>
      </c>
      <c r="D38" s="1">
        <v>82</v>
      </c>
      <c r="E38" s="1">
        <v>48</v>
      </c>
      <c r="F38" s="1">
        <v>65</v>
      </c>
      <c r="G38" s="1">
        <v>302</v>
      </c>
      <c r="J38">
        <v>1.8680677174547577E-2</v>
      </c>
      <c r="K38">
        <v>2.5942580421999307E-2</v>
      </c>
      <c r="L38">
        <v>5.0773993808049533E-2</v>
      </c>
      <c r="M38">
        <v>3.870967741935484E-2</v>
      </c>
      <c r="N38">
        <v>4.1720154043645701E-2</v>
      </c>
      <c r="O38">
        <v>3.349229233669735E-2</v>
      </c>
      <c r="Q38" s="8">
        <v>2.2333319961489089</v>
      </c>
      <c r="R38" s="10">
        <v>1.1455374790073139E-4</v>
      </c>
    </row>
    <row r="39" spans="1:18" ht="15" customHeight="1" x14ac:dyDescent="0.55000000000000004">
      <c r="A39" s="1" t="s">
        <v>69</v>
      </c>
      <c r="B39" s="1">
        <v>63</v>
      </c>
      <c r="C39" s="1">
        <v>124</v>
      </c>
      <c r="D39" s="1">
        <v>96</v>
      </c>
      <c r="E39" s="1">
        <v>102</v>
      </c>
      <c r="F39" s="1">
        <v>124</v>
      </c>
      <c r="G39" s="1">
        <v>509</v>
      </c>
      <c r="J39">
        <v>3.7455410225921519E-2</v>
      </c>
      <c r="K39">
        <v>4.3631245601688955E-2</v>
      </c>
      <c r="L39">
        <v>5.9962523422860715E-2</v>
      </c>
      <c r="M39">
        <v>8.6003372681281623E-2</v>
      </c>
      <c r="N39">
        <v>8.2721814543028682E-2</v>
      </c>
      <c r="O39">
        <v>5.7775255391600451E-2</v>
      </c>
      <c r="Q39" s="8">
        <v>2.2085411438313374</v>
      </c>
      <c r="R39" s="10">
        <v>2.1198587043482053E-7</v>
      </c>
    </row>
    <row r="40" spans="1:18" ht="15" customHeight="1" x14ac:dyDescent="0.55000000000000004">
      <c r="A40" s="1" t="s">
        <v>50</v>
      </c>
      <c r="B40" s="1">
        <v>10</v>
      </c>
      <c r="C40" s="1">
        <v>28</v>
      </c>
      <c r="D40" s="1">
        <v>29</v>
      </c>
      <c r="E40" s="1">
        <v>25</v>
      </c>
      <c r="F40" s="1">
        <v>20</v>
      </c>
      <c r="G40" s="1">
        <v>112</v>
      </c>
      <c r="J40">
        <v>5.763688760806916E-3</v>
      </c>
      <c r="K40">
        <v>9.5302927161334244E-3</v>
      </c>
      <c r="L40">
        <v>1.7386091127098321E-2</v>
      </c>
      <c r="M40">
        <v>1.9794140934283451E-2</v>
      </c>
      <c r="N40">
        <v>1.2476606363069246E-2</v>
      </c>
      <c r="O40">
        <v>1.2164657325947648E-2</v>
      </c>
      <c r="Q40" s="8">
        <v>2.1646912039925144</v>
      </c>
      <c r="R40" s="10">
        <v>3.1579811677121337E-2</v>
      </c>
    </row>
    <row r="41" spans="1:18" ht="15" customHeight="1" x14ac:dyDescent="0.55000000000000004">
      <c r="A41" s="1" t="s">
        <v>38</v>
      </c>
      <c r="B41" s="1">
        <v>86</v>
      </c>
      <c r="C41" s="1">
        <v>197</v>
      </c>
      <c r="D41" s="1">
        <v>153</v>
      </c>
      <c r="E41" s="1">
        <v>140</v>
      </c>
      <c r="F41" s="1">
        <v>163</v>
      </c>
      <c r="G41" s="1">
        <v>739</v>
      </c>
      <c r="J41">
        <v>5.1838456901748042E-2</v>
      </c>
      <c r="K41">
        <v>7.1144817623690862E-2</v>
      </c>
      <c r="L41">
        <v>9.9093264248704668E-2</v>
      </c>
      <c r="M41">
        <v>0.12195121951219512</v>
      </c>
      <c r="N41">
        <v>0.11164383561643836</v>
      </c>
      <c r="O41">
        <v>8.6130536130536131E-2</v>
      </c>
      <c r="Q41" s="8">
        <v>2.1536874800892005</v>
      </c>
      <c r="R41" s="10">
        <v>8.9138215380325856E-9</v>
      </c>
    </row>
    <row r="42" spans="1:18" ht="15" customHeight="1" x14ac:dyDescent="0.55000000000000004">
      <c r="A42" s="1" t="s">
        <v>58</v>
      </c>
      <c r="B42" s="1">
        <v>1</v>
      </c>
      <c r="C42" s="1">
        <v>1</v>
      </c>
      <c r="D42" s="1"/>
      <c r="E42" s="1"/>
      <c r="F42" s="1">
        <v>2</v>
      </c>
      <c r="G42" s="1">
        <v>4</v>
      </c>
      <c r="J42">
        <v>5.7339449541284407E-4</v>
      </c>
      <c r="K42">
        <v>3.3726812816188871E-4</v>
      </c>
      <c r="L42">
        <v>0</v>
      </c>
      <c r="M42">
        <v>0</v>
      </c>
      <c r="N42">
        <v>1.2338062924120913E-3</v>
      </c>
      <c r="O42">
        <v>4.2941492216854533E-4</v>
      </c>
      <c r="Q42" s="8">
        <v>2.1517581739666873</v>
      </c>
      <c r="R42" s="10">
        <v>0.47283636259464135</v>
      </c>
    </row>
    <row r="43" spans="1:18" ht="15" customHeight="1" x14ac:dyDescent="0.55000000000000004">
      <c r="A43" s="1" t="s">
        <v>52</v>
      </c>
      <c r="B43" s="1">
        <v>59</v>
      </c>
      <c r="C43" s="1">
        <v>201</v>
      </c>
      <c r="D43" s="1">
        <v>114</v>
      </c>
      <c r="E43" s="1">
        <v>80</v>
      </c>
      <c r="F43" s="1">
        <v>108</v>
      </c>
      <c r="G43" s="1">
        <v>562</v>
      </c>
      <c r="J43">
        <v>3.4994068801897982E-2</v>
      </c>
      <c r="K43">
        <v>7.2694394213381558E-2</v>
      </c>
      <c r="L43">
        <v>7.201516108654453E-2</v>
      </c>
      <c r="M43">
        <v>6.6225165562913912E-2</v>
      </c>
      <c r="N43">
        <v>7.1287128712871281E-2</v>
      </c>
      <c r="O43">
        <v>6.4177229644855546E-2</v>
      </c>
      <c r="Q43" s="8">
        <v>2.0371203222017118</v>
      </c>
      <c r="R43" s="10">
        <v>8.0788857299158011E-6</v>
      </c>
    </row>
    <row r="44" spans="1:18" ht="15" customHeight="1" x14ac:dyDescent="0.55000000000000004">
      <c r="A44" s="1" t="s">
        <v>31</v>
      </c>
      <c r="B44" s="1">
        <v>16</v>
      </c>
      <c r="C44" s="1">
        <v>42</v>
      </c>
      <c r="D44" s="1">
        <v>27</v>
      </c>
      <c r="E44" s="1">
        <v>32</v>
      </c>
      <c r="F44" s="1">
        <v>30</v>
      </c>
      <c r="G44" s="1">
        <v>147</v>
      </c>
      <c r="J44">
        <v>9.2539039907460954E-3</v>
      </c>
      <c r="K44">
        <v>1.4363885088919288E-2</v>
      </c>
      <c r="L44">
        <v>1.6167664670658683E-2</v>
      </c>
      <c r="M44">
        <v>2.5477707006369428E-2</v>
      </c>
      <c r="N44">
        <v>1.8832391713747645E-2</v>
      </c>
      <c r="O44">
        <v>1.6027038813781074E-2</v>
      </c>
      <c r="Q44" s="8">
        <v>2.0350753295668551</v>
      </c>
      <c r="R44" s="10">
        <v>1.4379220426005243E-2</v>
      </c>
    </row>
    <row r="45" spans="1:18" ht="15" customHeight="1" x14ac:dyDescent="0.55000000000000004">
      <c r="A45" s="1" t="s">
        <v>64</v>
      </c>
      <c r="B45" s="1">
        <v>20</v>
      </c>
      <c r="C45" s="1">
        <v>40</v>
      </c>
      <c r="D45" s="1">
        <v>25</v>
      </c>
      <c r="E45" s="1">
        <v>20</v>
      </c>
      <c r="F45" s="1">
        <v>37</v>
      </c>
      <c r="G45" s="1">
        <v>142</v>
      </c>
      <c r="J45">
        <v>1.1594202898550725E-2</v>
      </c>
      <c r="K45">
        <v>1.367053998632946E-2</v>
      </c>
      <c r="L45">
        <v>1.4952153110047847E-2</v>
      </c>
      <c r="M45">
        <v>1.5772870662460567E-2</v>
      </c>
      <c r="N45">
        <v>2.3329129886506934E-2</v>
      </c>
      <c r="O45">
        <v>1.5473466274381606E-2</v>
      </c>
      <c r="Q45" s="8">
        <v>2.0121374527112232</v>
      </c>
      <c r="R45" s="10">
        <v>7.6754435034778476E-3</v>
      </c>
    </row>
    <row r="46" spans="1:18" ht="15" customHeight="1" x14ac:dyDescent="0.55000000000000004">
      <c r="A46" s="1" t="s">
        <v>20</v>
      </c>
      <c r="B46" s="1">
        <v>63</v>
      </c>
      <c r="C46" s="1">
        <v>161</v>
      </c>
      <c r="D46" s="1">
        <v>87</v>
      </c>
      <c r="E46" s="1">
        <v>59</v>
      </c>
      <c r="F46" s="1">
        <v>113</v>
      </c>
      <c r="G46" s="1">
        <v>483</v>
      </c>
      <c r="J46">
        <v>3.7455410225921519E-2</v>
      </c>
      <c r="K46">
        <v>5.7397504456327984E-2</v>
      </c>
      <c r="L46">
        <v>5.4037267080745341E-2</v>
      </c>
      <c r="M46">
        <v>4.8006509357200973E-2</v>
      </c>
      <c r="N46">
        <v>7.483443708609272E-2</v>
      </c>
      <c r="O46">
        <v>5.4662743322770484E-2</v>
      </c>
      <c r="Q46" s="8">
        <v>1.9979606853779042</v>
      </c>
      <c r="R46" s="10">
        <v>8.2318242321531083E-6</v>
      </c>
    </row>
    <row r="47" spans="1:18" ht="15" customHeight="1" x14ac:dyDescent="0.55000000000000004">
      <c r="A47" s="1" t="s">
        <v>63</v>
      </c>
      <c r="B47" s="1">
        <v>9</v>
      </c>
      <c r="C47" s="1">
        <v>18</v>
      </c>
      <c r="D47" s="1">
        <v>12</v>
      </c>
      <c r="E47" s="1">
        <v>6</v>
      </c>
      <c r="F47" s="1">
        <v>16</v>
      </c>
      <c r="G47" s="1">
        <v>61</v>
      </c>
      <c r="J47">
        <v>5.1843317972350231E-3</v>
      </c>
      <c r="K47">
        <v>6.1058344640434192E-3</v>
      </c>
      <c r="L47">
        <v>7.121661721068249E-3</v>
      </c>
      <c r="M47">
        <v>4.6801872074882997E-3</v>
      </c>
      <c r="N47">
        <v>9.9564405724953328E-3</v>
      </c>
      <c r="O47">
        <v>6.5888960898682217E-3</v>
      </c>
      <c r="Q47" s="8">
        <v>1.9204867593168775</v>
      </c>
      <c r="R47" s="10">
        <v>8.241443264931976E-2</v>
      </c>
    </row>
    <row r="48" spans="1:18" ht="15" customHeight="1" x14ac:dyDescent="0.55000000000000004">
      <c r="A48" s="1" t="s">
        <v>43</v>
      </c>
      <c r="B48" s="1">
        <v>38</v>
      </c>
      <c r="C48" s="1">
        <v>130</v>
      </c>
      <c r="D48" s="1">
        <v>72</v>
      </c>
      <c r="E48" s="1">
        <v>51</v>
      </c>
      <c r="F48" s="1">
        <v>66</v>
      </c>
      <c r="G48" s="1">
        <v>357</v>
      </c>
      <c r="J48">
        <v>2.2261277094317515E-2</v>
      </c>
      <c r="K48">
        <v>4.5839210155148094E-2</v>
      </c>
      <c r="L48">
        <v>4.4307692307692305E-2</v>
      </c>
      <c r="M48">
        <v>4.1228779304769606E-2</v>
      </c>
      <c r="N48">
        <v>4.238921001926782E-2</v>
      </c>
      <c r="O48">
        <v>3.9834858290560146E-2</v>
      </c>
      <c r="Q48" s="8">
        <v>1.9041679342865834</v>
      </c>
      <c r="R48" s="10">
        <v>1.046066059629004E-3</v>
      </c>
    </row>
    <row r="49" spans="1:18" ht="15" customHeight="1" x14ac:dyDescent="0.55000000000000004">
      <c r="A49" s="1" t="s">
        <v>42</v>
      </c>
      <c r="B49" s="1">
        <v>50</v>
      </c>
      <c r="C49" s="1">
        <v>100</v>
      </c>
      <c r="D49" s="1">
        <v>56</v>
      </c>
      <c r="E49" s="1">
        <v>37</v>
      </c>
      <c r="F49" s="1">
        <v>77</v>
      </c>
      <c r="G49" s="1">
        <v>320</v>
      </c>
      <c r="J49">
        <v>2.9498525073746312E-2</v>
      </c>
      <c r="K49">
        <v>3.4891835310537335E-2</v>
      </c>
      <c r="L49">
        <v>3.4125533211456428E-2</v>
      </c>
      <c r="M49">
        <v>2.9576338928856916E-2</v>
      </c>
      <c r="N49">
        <v>4.9805950840879687E-2</v>
      </c>
      <c r="O49">
        <v>3.5559506611845759E-2</v>
      </c>
      <c r="Q49" s="8">
        <v>1.6884217335058214</v>
      </c>
      <c r="R49" s="10">
        <v>2.7651406834001569E-3</v>
      </c>
    </row>
    <row r="50" spans="1:18" ht="15" customHeight="1" x14ac:dyDescent="0.55000000000000004">
      <c r="A50" s="1" t="s">
        <v>65</v>
      </c>
      <c r="B50" s="1">
        <v>79</v>
      </c>
      <c r="C50" s="1">
        <v>201</v>
      </c>
      <c r="D50" s="1">
        <v>125</v>
      </c>
      <c r="E50" s="1">
        <v>91</v>
      </c>
      <c r="F50" s="1">
        <v>117</v>
      </c>
      <c r="G50" s="1">
        <v>613</v>
      </c>
      <c r="J50">
        <v>4.7418967587034816E-2</v>
      </c>
      <c r="K50">
        <v>7.2694394213381558E-2</v>
      </c>
      <c r="L50">
        <v>7.9516539440203565E-2</v>
      </c>
      <c r="M50">
        <v>7.6023391812865493E-2</v>
      </c>
      <c r="N50">
        <v>7.7689243027888447E-2</v>
      </c>
      <c r="O50">
        <v>7.041121065931541E-2</v>
      </c>
      <c r="Q50" s="8">
        <v>1.638357960562812</v>
      </c>
      <c r="R50" s="10">
        <v>5.7251185593574204E-4</v>
      </c>
    </row>
    <row r="51" spans="1:18" ht="15" customHeight="1" x14ac:dyDescent="0.55000000000000004">
      <c r="A51" s="1" t="s">
        <v>53</v>
      </c>
      <c r="B51" s="1">
        <v>6</v>
      </c>
      <c r="C51" s="1">
        <v>3</v>
      </c>
      <c r="D51" s="1">
        <v>2</v>
      </c>
      <c r="E51" s="1">
        <v>7</v>
      </c>
      <c r="F51" s="1">
        <v>9</v>
      </c>
      <c r="G51" s="1">
        <v>27</v>
      </c>
      <c r="J51">
        <v>3.4502587694077054E-3</v>
      </c>
      <c r="K51">
        <v>1.0124873439082012E-3</v>
      </c>
      <c r="L51">
        <v>1.1799410029498525E-3</v>
      </c>
      <c r="M51">
        <v>5.4644808743169399E-3</v>
      </c>
      <c r="N51">
        <v>5.5762081784386614E-3</v>
      </c>
      <c r="O51">
        <v>2.9057253551442101E-3</v>
      </c>
      <c r="Q51" s="8">
        <v>1.6161710037174721</v>
      </c>
      <c r="R51" s="10">
        <v>0.25525706852300212</v>
      </c>
    </row>
    <row r="52" spans="1:18" ht="15" customHeight="1" x14ac:dyDescent="0.55000000000000004">
      <c r="A52" s="1" t="s">
        <v>18</v>
      </c>
      <c r="B52" s="1">
        <v>9</v>
      </c>
      <c r="C52" s="1">
        <v>18</v>
      </c>
      <c r="D52" s="1">
        <v>14</v>
      </c>
      <c r="E52" s="1">
        <v>11</v>
      </c>
      <c r="F52" s="1">
        <v>13</v>
      </c>
      <c r="G52" s="1">
        <v>65</v>
      </c>
      <c r="J52">
        <v>5.1843317972350231E-3</v>
      </c>
      <c r="K52">
        <v>6.1058344640434192E-3</v>
      </c>
      <c r="L52">
        <v>8.3184789067142009E-3</v>
      </c>
      <c r="M52">
        <v>8.6139389193422081E-3</v>
      </c>
      <c r="N52">
        <v>8.0745341614906832E-3</v>
      </c>
      <c r="O52">
        <v>7.0239896261076289E-3</v>
      </c>
      <c r="Q52" s="8">
        <v>1.557487922705314</v>
      </c>
      <c r="R52" s="10">
        <v>0.2082864120704411</v>
      </c>
    </row>
    <row r="53" spans="1:18" ht="15" customHeight="1" x14ac:dyDescent="0.55000000000000004">
      <c r="A53" s="1" t="s">
        <v>40</v>
      </c>
      <c r="B53" s="1">
        <v>76</v>
      </c>
      <c r="C53" s="1">
        <v>193</v>
      </c>
      <c r="D53" s="1">
        <v>138</v>
      </c>
      <c r="E53" s="1">
        <v>93</v>
      </c>
      <c r="F53" s="1">
        <v>107</v>
      </c>
      <c r="G53" s="1">
        <v>607</v>
      </c>
      <c r="J53">
        <v>4.553624925104853E-2</v>
      </c>
      <c r="K53">
        <v>6.9599711503786507E-2</v>
      </c>
      <c r="L53">
        <v>8.8518280949326497E-2</v>
      </c>
      <c r="M53">
        <v>7.7824267782426779E-2</v>
      </c>
      <c r="N53">
        <v>7.0580474934036935E-2</v>
      </c>
      <c r="O53">
        <v>6.9674012855831038E-2</v>
      </c>
      <c r="Q53" s="8">
        <v>1.5499843771698376</v>
      </c>
      <c r="R53" s="10">
        <v>2.6486728892095275E-3</v>
      </c>
    </row>
    <row r="54" spans="1:18" ht="15" customHeight="1" x14ac:dyDescent="0.55000000000000004">
      <c r="A54" s="1" t="s">
        <v>37</v>
      </c>
      <c r="B54" s="1">
        <v>28</v>
      </c>
      <c r="C54" s="1">
        <v>56</v>
      </c>
      <c r="D54" s="1">
        <v>44</v>
      </c>
      <c r="E54" s="1">
        <v>29</v>
      </c>
      <c r="F54" s="1">
        <v>40</v>
      </c>
      <c r="G54" s="1">
        <v>197</v>
      </c>
      <c r="J54">
        <v>1.6307513104251603E-2</v>
      </c>
      <c r="K54">
        <v>1.9243986254295534E-2</v>
      </c>
      <c r="L54">
        <v>2.6618269812462191E-2</v>
      </c>
      <c r="M54">
        <v>2.3034154090548053E-2</v>
      </c>
      <c r="N54">
        <v>2.5268477574226154E-2</v>
      </c>
      <c r="O54">
        <v>2.1596141197105897E-2</v>
      </c>
      <c r="Q54" s="8">
        <v>1.5494991426766536</v>
      </c>
      <c r="R54" s="10">
        <v>4.9333752808906409E-2</v>
      </c>
    </row>
    <row r="55" spans="1:18" ht="15" customHeight="1" x14ac:dyDescent="0.55000000000000004">
      <c r="A55" s="1" t="s">
        <v>45</v>
      </c>
      <c r="B55" s="1">
        <v>99</v>
      </c>
      <c r="C55" s="1">
        <v>263</v>
      </c>
      <c r="D55" s="1">
        <v>148</v>
      </c>
      <c r="E55" s="1">
        <v>114</v>
      </c>
      <c r="F55" s="1">
        <v>132</v>
      </c>
      <c r="G55" s="1">
        <v>756</v>
      </c>
      <c r="J55">
        <v>6.0145808019441069E-2</v>
      </c>
      <c r="K55">
        <v>9.7299297077321489E-2</v>
      </c>
      <c r="L55">
        <v>9.5545513234344737E-2</v>
      </c>
      <c r="M55">
        <v>9.7103918228279393E-2</v>
      </c>
      <c r="N55">
        <v>8.8531187122736416E-2</v>
      </c>
      <c r="O55">
        <v>8.828681536844564E-2</v>
      </c>
      <c r="Q55" s="8">
        <v>1.4719427677174155</v>
      </c>
      <c r="R55" s="10">
        <v>2.9358837357186945E-3</v>
      </c>
    </row>
    <row r="56" spans="1:18" ht="15" customHeight="1" x14ac:dyDescent="0.55000000000000004">
      <c r="A56" s="1" t="s">
        <v>51</v>
      </c>
      <c r="B56" s="1">
        <v>9</v>
      </c>
      <c r="C56" s="1">
        <v>12</v>
      </c>
      <c r="D56" s="1">
        <v>12</v>
      </c>
      <c r="E56" s="1">
        <v>8</v>
      </c>
      <c r="F56" s="1">
        <v>12</v>
      </c>
      <c r="G56" s="1">
        <v>53</v>
      </c>
      <c r="J56">
        <v>5.1843317972350231E-3</v>
      </c>
      <c r="K56">
        <v>4.062288422477996E-3</v>
      </c>
      <c r="L56">
        <v>7.121661721068249E-3</v>
      </c>
      <c r="M56">
        <v>6.2500000000000003E-3</v>
      </c>
      <c r="N56">
        <v>7.4487895716945996E-3</v>
      </c>
      <c r="O56">
        <v>5.7198359594215408E-3</v>
      </c>
      <c r="Q56" s="8">
        <v>1.4367887440513138</v>
      </c>
      <c r="R56" s="10">
        <v>0.27266811627042914</v>
      </c>
    </row>
    <row r="57" spans="1:18" ht="15" customHeight="1" x14ac:dyDescent="0.55000000000000004">
      <c r="A57" s="1" t="s">
        <v>11</v>
      </c>
      <c r="B57" s="1">
        <v>152</v>
      </c>
      <c r="C57" s="1">
        <v>370</v>
      </c>
      <c r="D57" s="1">
        <v>209</v>
      </c>
      <c r="E57" s="1">
        <v>152</v>
      </c>
      <c r="F57" s="1">
        <v>192</v>
      </c>
      <c r="G57" s="1">
        <v>1075</v>
      </c>
      <c r="J57">
        <v>9.5417451349654736E-2</v>
      </c>
      <c r="K57">
        <v>0.14252696456086286</v>
      </c>
      <c r="L57">
        <v>0.14045698924731181</v>
      </c>
      <c r="M57">
        <v>0.13380281690140844</v>
      </c>
      <c r="N57">
        <v>0.13417190775681342</v>
      </c>
      <c r="O57">
        <v>0.13039786511402232</v>
      </c>
      <c r="Q57" s="8">
        <v>1.4061569016881827</v>
      </c>
      <c r="R57" s="10">
        <v>1.6933486434710986E-3</v>
      </c>
    </row>
    <row r="58" spans="1:18" ht="15" customHeight="1" x14ac:dyDescent="0.55000000000000004">
      <c r="A58" s="1" t="s">
        <v>19</v>
      </c>
      <c r="B58" s="1">
        <v>105</v>
      </c>
      <c r="C58" s="1">
        <v>203</v>
      </c>
      <c r="D58" s="1">
        <v>121</v>
      </c>
      <c r="E58" s="1">
        <v>80</v>
      </c>
      <c r="F58" s="1">
        <v>131</v>
      </c>
      <c r="G58" s="1">
        <v>640</v>
      </c>
      <c r="J58">
        <v>6.402439024390244E-2</v>
      </c>
      <c r="K58">
        <v>7.3470865001809632E-2</v>
      </c>
      <c r="L58">
        <v>7.6776649746192888E-2</v>
      </c>
      <c r="M58">
        <v>6.6225165562913912E-2</v>
      </c>
      <c r="N58">
        <v>8.7801608579088475E-2</v>
      </c>
      <c r="O58">
        <v>7.3741214425625076E-2</v>
      </c>
      <c r="Q58" s="8">
        <v>1.3713775054257629</v>
      </c>
      <c r="R58" s="10">
        <v>1.1723655824428084E-2</v>
      </c>
    </row>
    <row r="59" spans="1:18" ht="15" customHeight="1" x14ac:dyDescent="0.55000000000000004">
      <c r="A59" s="1" t="s">
        <v>44</v>
      </c>
      <c r="B59" s="1">
        <v>223</v>
      </c>
      <c r="C59" s="1">
        <v>443</v>
      </c>
      <c r="D59" s="1">
        <v>257</v>
      </c>
      <c r="E59" s="1">
        <v>190</v>
      </c>
      <c r="F59" s="1">
        <v>259</v>
      </c>
      <c r="G59" s="1">
        <v>1372</v>
      </c>
      <c r="J59">
        <v>0.14651773981603153</v>
      </c>
      <c r="K59">
        <v>0.17558462148236226</v>
      </c>
      <c r="L59">
        <v>0.17847222222222223</v>
      </c>
      <c r="M59">
        <v>0.17304189435336975</v>
      </c>
      <c r="N59">
        <v>0.18988269794721407</v>
      </c>
      <c r="O59">
        <v>0.17264376494274569</v>
      </c>
      <c r="Q59" s="8">
        <v>1.2959707007877124</v>
      </c>
      <c r="R59" s="10">
        <v>4.9048932602973527E-3</v>
      </c>
    </row>
    <row r="60" spans="1:18" ht="15" customHeight="1" x14ac:dyDescent="0.55000000000000004">
      <c r="A60" s="1" t="s">
        <v>28</v>
      </c>
      <c r="B60" s="1">
        <v>62</v>
      </c>
      <c r="C60" s="1">
        <v>82</v>
      </c>
      <c r="D60" s="1">
        <v>55</v>
      </c>
      <c r="E60" s="1">
        <v>54</v>
      </c>
      <c r="F60" s="1">
        <v>73</v>
      </c>
      <c r="G60" s="1">
        <v>326</v>
      </c>
      <c r="J60">
        <v>3.6838978015448602E-2</v>
      </c>
      <c r="K60">
        <v>2.8432732316227463E-2</v>
      </c>
      <c r="L60">
        <v>3.3495736906211937E-2</v>
      </c>
      <c r="M60">
        <v>4.3760129659643439E-2</v>
      </c>
      <c r="N60">
        <v>4.7096774193548387E-2</v>
      </c>
      <c r="O60">
        <v>3.6250416990992997E-2</v>
      </c>
      <c r="Q60" s="8">
        <v>1.2784495317377731</v>
      </c>
      <c r="R60" s="10">
        <v>9.5316059707072104E-2</v>
      </c>
    </row>
    <row r="61" spans="1:18" ht="15" customHeight="1" x14ac:dyDescent="0.55000000000000004">
      <c r="A61" s="1" t="s">
        <v>30</v>
      </c>
      <c r="B61" s="1">
        <v>2</v>
      </c>
      <c r="C61" s="1"/>
      <c r="D61" s="1">
        <v>2</v>
      </c>
      <c r="E61" s="1">
        <v>3</v>
      </c>
      <c r="F61" s="1">
        <v>2</v>
      </c>
      <c r="G61" s="1">
        <v>9</v>
      </c>
      <c r="J61">
        <v>1.1474469305794606E-3</v>
      </c>
      <c r="K61">
        <v>0</v>
      </c>
      <c r="L61">
        <v>1.1799410029498525E-3</v>
      </c>
      <c r="M61">
        <v>2.3346303501945525E-3</v>
      </c>
      <c r="N61">
        <v>1.2338062924120913E-3</v>
      </c>
      <c r="O61">
        <v>9.6670247046186895E-4</v>
      </c>
      <c r="Q61" s="8">
        <v>1.0752621838371377</v>
      </c>
      <c r="R61" s="10">
        <v>0.65995547851401948</v>
      </c>
    </row>
    <row r="62" spans="1:18" ht="15" customHeight="1" x14ac:dyDescent="0.55000000000000004">
      <c r="A62" s="1" t="s">
        <v>23</v>
      </c>
      <c r="B62" s="1">
        <v>21</v>
      </c>
      <c r="C62" s="1">
        <v>33</v>
      </c>
      <c r="D62" s="1">
        <v>19</v>
      </c>
      <c r="E62" s="1">
        <v>9</v>
      </c>
      <c r="F62" s="1">
        <v>20</v>
      </c>
      <c r="G62" s="1">
        <v>102</v>
      </c>
      <c r="J62">
        <v>1.2180974477958236E-2</v>
      </c>
      <c r="K62">
        <v>1.125127855438118E-2</v>
      </c>
      <c r="L62">
        <v>1.132300357568534E-2</v>
      </c>
      <c r="M62">
        <v>7.0367474589523062E-3</v>
      </c>
      <c r="N62">
        <v>1.2476606363069246E-2</v>
      </c>
      <c r="O62">
        <v>1.1066507540414451E-2</v>
      </c>
      <c r="Q62" s="8">
        <v>1.0242699699967324</v>
      </c>
      <c r="R62" s="10">
        <v>0.53145447126352419</v>
      </c>
    </row>
    <row r="63" spans="1:18" ht="15" customHeight="1" x14ac:dyDescent="0.55000000000000004">
      <c r="A63" s="1" t="s">
        <v>39</v>
      </c>
      <c r="B63" s="1">
        <v>27</v>
      </c>
      <c r="C63" s="1">
        <v>57</v>
      </c>
      <c r="D63" s="1">
        <v>31</v>
      </c>
      <c r="E63" s="1">
        <v>32</v>
      </c>
      <c r="F63" s="1">
        <v>22</v>
      </c>
      <c r="G63" s="1">
        <v>169</v>
      </c>
      <c r="J63">
        <v>1.5715948777648429E-2</v>
      </c>
      <c r="K63">
        <v>1.9594362323822619E-2</v>
      </c>
      <c r="L63">
        <v>1.8607442977190875E-2</v>
      </c>
      <c r="M63">
        <v>2.5477707006369428E-2</v>
      </c>
      <c r="N63">
        <v>1.3741411617738912E-2</v>
      </c>
      <c r="O63">
        <v>1.8469945355191256E-2</v>
      </c>
      <c r="Q63" s="8">
        <v>0.87436093182501673</v>
      </c>
      <c r="R63" s="10">
        <v>0.72796652483854041</v>
      </c>
    </row>
    <row r="64" spans="1:18" ht="15" customHeight="1" x14ac:dyDescent="0.55000000000000004">
      <c r="A64" s="1" t="s">
        <v>48</v>
      </c>
      <c r="B64" s="1">
        <v>33</v>
      </c>
      <c r="C64" s="1">
        <v>53</v>
      </c>
      <c r="D64" s="1">
        <v>40</v>
      </c>
      <c r="E64" s="1">
        <v>26</v>
      </c>
      <c r="F64" s="1">
        <v>24</v>
      </c>
      <c r="G64" s="1">
        <v>176</v>
      </c>
      <c r="J64">
        <v>1.9275700934579438E-2</v>
      </c>
      <c r="K64">
        <v>1.8194301407483692E-2</v>
      </c>
      <c r="L64">
        <v>2.4140012070006035E-2</v>
      </c>
      <c r="M64">
        <v>2.0602218700475437E-2</v>
      </c>
      <c r="N64">
        <v>1.50093808630394E-2</v>
      </c>
      <c r="O64">
        <v>1.9249699223449632E-2</v>
      </c>
      <c r="Q64" s="8">
        <v>0.77866848598555916</v>
      </c>
      <c r="R64" s="10">
        <v>0.85567941804565995</v>
      </c>
    </row>
    <row r="65" spans="1:18" ht="15" customHeight="1" x14ac:dyDescent="0.55000000000000004">
      <c r="A65" s="1" t="s">
        <v>48</v>
      </c>
      <c r="B65" s="1">
        <v>19</v>
      </c>
      <c r="C65" s="1">
        <v>26</v>
      </c>
      <c r="D65" s="1">
        <v>20</v>
      </c>
      <c r="E65" s="1">
        <v>9</v>
      </c>
      <c r="F65" s="1">
        <v>11</v>
      </c>
      <c r="G65" s="1">
        <v>85</v>
      </c>
      <c r="J65">
        <v>1.100811123986095E-2</v>
      </c>
      <c r="K65">
        <v>8.8435374149659872E-3</v>
      </c>
      <c r="L65">
        <v>1.1926058437686345E-2</v>
      </c>
      <c r="M65">
        <v>7.0367474589523062E-3</v>
      </c>
      <c r="N65">
        <v>6.8238213399503724E-3</v>
      </c>
      <c r="O65">
        <v>9.2051115442928315E-3</v>
      </c>
      <c r="Q65" s="8">
        <v>0.61989029646075489</v>
      </c>
      <c r="R65" s="10">
        <v>0.92772720655367336</v>
      </c>
    </row>
  </sheetData>
  <sortState xmlns:xlrd2="http://schemas.microsoft.com/office/spreadsheetml/2017/richdata2" ref="A3:R65">
    <sortCondition descending="1" ref="Q3:Q65"/>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7CEF-93B6-4258-A813-7ABF9F947C06}">
  <dimension ref="A1:E35"/>
  <sheetViews>
    <sheetView topLeftCell="A7" workbookViewId="0">
      <selection activeCell="A30" sqref="A30:A35"/>
    </sheetView>
  </sheetViews>
  <sheetFormatPr defaultRowHeight="14.4" x14ac:dyDescent="0.55000000000000004"/>
  <sheetData>
    <row r="1" spans="1:5" x14ac:dyDescent="0.55000000000000004">
      <c r="B1" t="s">
        <v>109</v>
      </c>
      <c r="C1" t="s">
        <v>110</v>
      </c>
    </row>
    <row r="2" spans="1:5" x14ac:dyDescent="0.55000000000000004">
      <c r="A2" t="s">
        <v>111</v>
      </c>
      <c r="B2">
        <v>391</v>
      </c>
      <c r="C2">
        <v>299</v>
      </c>
    </row>
    <row r="3" spans="1:5" x14ac:dyDescent="0.55000000000000004">
      <c r="A3" t="s">
        <v>112</v>
      </c>
      <c r="B3">
        <v>1</v>
      </c>
      <c r="C3">
        <v>8</v>
      </c>
      <c r="E3" t="s">
        <v>113</v>
      </c>
    </row>
    <row r="5" spans="1:5" x14ac:dyDescent="0.55000000000000004">
      <c r="A5" t="s">
        <v>114</v>
      </c>
    </row>
    <row r="6" spans="1:5" x14ac:dyDescent="0.55000000000000004">
      <c r="A6" t="s">
        <v>115</v>
      </c>
    </row>
    <row r="7" spans="1:5" x14ac:dyDescent="0.55000000000000004">
      <c r="A7" t="s">
        <v>116</v>
      </c>
    </row>
    <row r="8" spans="1:5" x14ac:dyDescent="0.55000000000000004">
      <c r="A8" t="s">
        <v>117</v>
      </c>
    </row>
    <row r="9" spans="1:5" x14ac:dyDescent="0.55000000000000004">
      <c r="A9" t="s">
        <v>118</v>
      </c>
    </row>
    <row r="11" spans="1:5" x14ac:dyDescent="0.55000000000000004">
      <c r="A11" t="s">
        <v>119</v>
      </c>
    </row>
    <row r="12" spans="1:5" x14ac:dyDescent="0.55000000000000004">
      <c r="B12" t="s">
        <v>109</v>
      </c>
      <c r="C12" t="s">
        <v>110</v>
      </c>
    </row>
    <row r="13" spans="1:5" x14ac:dyDescent="0.55000000000000004">
      <c r="A13" t="s">
        <v>111</v>
      </c>
      <c r="B13">
        <v>772</v>
      </c>
      <c r="C13">
        <v>1138</v>
      </c>
    </row>
    <row r="14" spans="1:5" x14ac:dyDescent="0.55000000000000004">
      <c r="A14" t="s">
        <v>112</v>
      </c>
      <c r="B14">
        <v>1</v>
      </c>
      <c r="C14">
        <v>20</v>
      </c>
      <c r="E14" t="s">
        <v>125</v>
      </c>
    </row>
    <row r="16" spans="1:5" x14ac:dyDescent="0.55000000000000004">
      <c r="A16" t="s">
        <v>120</v>
      </c>
    </row>
    <row r="17" spans="1:5" x14ac:dyDescent="0.55000000000000004">
      <c r="A17" t="s">
        <v>121</v>
      </c>
    </row>
    <row r="18" spans="1:5" x14ac:dyDescent="0.55000000000000004">
      <c r="A18" t="s">
        <v>122</v>
      </c>
    </row>
    <row r="19" spans="1:5" x14ac:dyDescent="0.55000000000000004">
      <c r="A19" t="s">
        <v>123</v>
      </c>
    </row>
    <row r="20" spans="1:5" x14ac:dyDescent="0.55000000000000004">
      <c r="A20" t="s">
        <v>124</v>
      </c>
    </row>
    <row r="23" spans="1:5" x14ac:dyDescent="0.55000000000000004">
      <c r="A23" t="s">
        <v>126</v>
      </c>
    </row>
    <row r="25" spans="1:5" x14ac:dyDescent="0.55000000000000004">
      <c r="A25" t="s">
        <v>170</v>
      </c>
    </row>
    <row r="26" spans="1:5" x14ac:dyDescent="0.55000000000000004">
      <c r="B26" t="s">
        <v>109</v>
      </c>
      <c r="C26" t="s">
        <v>110</v>
      </c>
    </row>
    <row r="27" spans="1:5" x14ac:dyDescent="0.55000000000000004">
      <c r="A27" t="s">
        <v>111</v>
      </c>
      <c r="B27">
        <v>900</v>
      </c>
      <c r="C27">
        <v>1366</v>
      </c>
    </row>
    <row r="28" spans="1:5" x14ac:dyDescent="0.55000000000000004">
      <c r="A28" t="s">
        <v>112</v>
      </c>
      <c r="B28">
        <v>1</v>
      </c>
      <c r="C28">
        <v>22</v>
      </c>
      <c r="E28" t="s">
        <v>125</v>
      </c>
    </row>
    <row r="30" spans="1:5" x14ac:dyDescent="0.55000000000000004">
      <c r="A30" t="s">
        <v>171</v>
      </c>
    </row>
    <row r="31" spans="1:5" x14ac:dyDescent="0.55000000000000004">
      <c r="A31" t="s">
        <v>172</v>
      </c>
    </row>
    <row r="32" spans="1:5" x14ac:dyDescent="0.55000000000000004">
      <c r="A32" t="s">
        <v>173</v>
      </c>
    </row>
    <row r="33" spans="1:1" x14ac:dyDescent="0.55000000000000004">
      <c r="A33" t="s">
        <v>174</v>
      </c>
    </row>
    <row r="34" spans="1:1" x14ac:dyDescent="0.55000000000000004">
      <c r="A34" t="s">
        <v>175</v>
      </c>
    </row>
    <row r="35" spans="1:1" x14ac:dyDescent="0.55000000000000004">
      <c r="A35" t="s">
        <v>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K D 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A K 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w C g 1 g o i k e 4 D g A A A B E A A A A T A B w A R m 9 y b X V s Y X M v U 2 V j d G l v b j E u b S C i G A A o o B Q A A A A A A A A A A A A A A A A A A A A A A A A A A A A r T k 0 u y c z P U w i G 0 I b W A F B L A Q I t A B Q A A g A I A P w C g 1 g / t K f k p A A A A P Y A A A A S A A A A A A A A A A A A A A A A A A A A A A B D b 2 5 m a W c v U G F j a 2 F n Z S 5 4 b W x Q S w E C L Q A U A A I A C A D 8 A o N Y D 8 r p q 6 Q A A A D p A A A A E w A A A A A A A A A A A A A A A A D w A A A A W 0 N v b n R l b n R f V H l w Z X N d L n h t b F B L A Q I t A B Q A A g A I A P w C g 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8 e R w q q e V 4 T 6 m 3 N 5 K B v o m E A A A A A A I A A A A A A B B m A A A A A Q A A I A A A A B 7 o J T G E D p i n R y Y + / p o t s + 8 k 0 k x c + t B Q M 3 n a p M t k Y m e C A A A A A A 6 A A A A A A g A A I A A A A N g L 2 Y D w m I K a A Z X Q 3 x A 9 f k e V i k p f 5 b b f m g 1 M B e V 5 7 6 Q i U A A A A F S j R G x l N m 1 X c v H o w j M m U M h q v J Z x V M r I y d K w k U V K O C d M j s F i o o 5 A P y H A 8 n 3 R A J E S k f n j 1 n n 9 p i D y l l a c 8 C S C l z + e X W 8 S m Q u K 1 x E g r U r J u S 2 e Q A A A A P I H 8 3 + X Y 3 0 E u Z 2 I M v H 3 d f d K r J L q Y Y z O z Y Y / A v w 7 y L + 9 Z i P Q o d O j M X X E a y G y Q X u k z I a / A U 8 2 G G x T l E Y u 5 n x Z q I o = < / D a t a M a s h u p > 
</file>

<file path=customXml/itemProps1.xml><?xml version="1.0" encoding="utf-8"?>
<ds:datastoreItem xmlns:ds="http://schemas.openxmlformats.org/officeDocument/2006/customXml" ds:itemID="{DBEFAD18-32D7-4383-8B08-5AD35B4BD1F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symptom elevation</vt:lpstr>
      <vt:lpstr>Over 5 medical conditions</vt:lpstr>
      <vt:lpstr>NO chronic disease</vt:lpstr>
      <vt:lpstr>5 or more chronic</vt:lpstr>
      <vt:lpstr>source data</vt:lpstr>
      <vt:lpstr>vax during pregnancy</vt:lpstr>
      <vt:lpstr>Comparison with papers</vt:lpstr>
      <vt:lpstr>Top symptoms</vt:lpstr>
      <vt:lpstr>Sex orientation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Kirsch</dc:creator>
  <cp:lastModifiedBy>Steve Kirsch</cp:lastModifiedBy>
  <dcterms:created xsi:type="dcterms:W3CDTF">2024-03-30T02:41:20Z</dcterms:created>
  <dcterms:modified xsi:type="dcterms:W3CDTF">2024-04-12T05:14:00Z</dcterms:modified>
</cp:coreProperties>
</file>